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vail\CAF 44 réaménag siège\PRO - DCE\Rendu\Corrections apportées - Rendu du 31.10.25\"/>
    </mc:Choice>
  </mc:AlternateContent>
  <xr:revisionPtr revIDLastSave="0" documentId="13_ncr:1_{5A059D6D-4678-4D12-99B9-95E397388B30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206" i="2"/>
  <c r="G203" i="2"/>
  <c r="G202" i="2"/>
  <c r="K187" i="2"/>
  <c r="K182" i="2"/>
  <c r="K174" i="2"/>
  <c r="K168" i="2"/>
  <c r="K162" i="2"/>
  <c r="K157" i="2"/>
  <c r="K154" i="2"/>
  <c r="K148" i="2"/>
  <c r="K142" i="2"/>
  <c r="K136" i="2"/>
  <c r="G205" i="2" s="1"/>
  <c r="K127" i="2"/>
  <c r="K120" i="2"/>
  <c r="K114" i="2"/>
  <c r="K108" i="2"/>
  <c r="K105" i="2"/>
  <c r="K102" i="2"/>
  <c r="K96" i="2"/>
  <c r="K91" i="2"/>
  <c r="K89" i="2"/>
  <c r="K87" i="2"/>
  <c r="K85" i="2"/>
  <c r="K83" i="2"/>
  <c r="K77" i="2"/>
  <c r="K75" i="2"/>
  <c r="G204" i="2" s="1"/>
  <c r="K66" i="2"/>
  <c r="K60" i="2"/>
  <c r="K57" i="2"/>
  <c r="G209" i="2" s="1"/>
  <c r="K51" i="2"/>
  <c r="K48" i="2"/>
  <c r="K42" i="2"/>
  <c r="K31" i="2"/>
  <c r="K28" i="2"/>
  <c r="K16" i="2"/>
  <c r="K14" i="2"/>
  <c r="G195" i="2" s="1"/>
  <c r="G85" i="1"/>
  <c r="G83" i="1"/>
  <c r="G81" i="1"/>
  <c r="G79" i="1"/>
  <c r="E71" i="1"/>
  <c r="E66" i="1"/>
  <c r="E62" i="1"/>
  <c r="E20" i="1"/>
  <c r="E11" i="1"/>
  <c r="G200" i="2" l="1"/>
  <c r="G201" i="2"/>
  <c r="G210" i="2"/>
  <c r="G211" i="2" s="1"/>
  <c r="AA1" i="3" s="1"/>
  <c r="G194" i="2"/>
  <c r="G196" i="2" s="1"/>
  <c r="AA33" i="3" l="1"/>
  <c r="AA3" i="3"/>
  <c r="AA37" i="3"/>
  <c r="AA4" i="3" l="1"/>
  <c r="AA12" i="3"/>
  <c r="AA42" i="3"/>
  <c r="AA27" i="3"/>
  <c r="AA24" i="3" l="1"/>
  <c r="AA23" i="3"/>
  <c r="AA9" i="3"/>
  <c r="AA32" i="3"/>
  <c r="AA15" i="3"/>
  <c r="AA5" i="3"/>
  <c r="AA6" i="3" s="1"/>
  <c r="AA13" i="3"/>
  <c r="AA14" i="3" s="1"/>
  <c r="AA7" i="3"/>
  <c r="AA11" i="3" l="1"/>
  <c r="AA21" i="3"/>
  <c r="AA38" i="3"/>
  <c r="AA41" i="3"/>
  <c r="AA47" i="3"/>
  <c r="AA43" i="3"/>
  <c r="AA46" i="3"/>
  <c r="AA28" i="3"/>
  <c r="AA29" i="3"/>
  <c r="AA93" i="3"/>
  <c r="AA7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16" i="3"/>
  <c r="AA10" i="3"/>
  <c r="AA18" i="3"/>
  <c r="AA17" i="3"/>
  <c r="AA94" i="3" l="1"/>
  <c r="AA82" i="3"/>
  <c r="AA90" i="3"/>
  <c r="AA86" i="3" s="1"/>
  <c r="AA81" i="3" s="1"/>
  <c r="AA74" i="3" s="1"/>
  <c r="AA66" i="3" s="1"/>
  <c r="AA58" i="3" s="1"/>
  <c r="AA48" i="3" s="1"/>
  <c r="AA30" i="3"/>
  <c r="AA75" i="3"/>
  <c r="AA67" i="3" s="1"/>
  <c r="AA59" i="3" s="1"/>
  <c r="AA49" i="3" s="1"/>
  <c r="AA31" i="3" s="1"/>
  <c r="AA51" i="3"/>
  <c r="AA25" i="3"/>
  <c r="AA34" i="3"/>
  <c r="AA50" i="3"/>
  <c r="AA96" i="3"/>
  <c r="AA92" i="3"/>
  <c r="AA88" i="3" s="1"/>
  <c r="AA84" i="3" s="1"/>
  <c r="AA78" i="3" s="1"/>
  <c r="AA70" i="3" s="1"/>
  <c r="AA62" i="3" s="1"/>
  <c r="AA54" i="3" s="1"/>
  <c r="AA39" i="3"/>
  <c r="AA19" i="3"/>
  <c r="AA22" i="3"/>
  <c r="AA79" i="3" s="1"/>
  <c r="AA20" i="3"/>
  <c r="AA71" i="3" l="1"/>
  <c r="AA63" i="3" s="1"/>
  <c r="AA55" i="3" s="1"/>
  <c r="AA40" i="3" s="1"/>
  <c r="AA95" i="3"/>
  <c r="AA91" i="3" s="1"/>
  <c r="AA69" i="3"/>
  <c r="AA61" i="3" s="1"/>
  <c r="AA53" i="3" s="1"/>
  <c r="AA36" i="3" s="1"/>
  <c r="AA77" i="3"/>
  <c r="AA87" i="3" l="1"/>
  <c r="AA83" i="3" s="1"/>
  <c r="AA76" i="3" s="1"/>
  <c r="AA68" i="3" s="1"/>
  <c r="AA60" i="3" s="1"/>
  <c r="AA52" i="3" s="1"/>
  <c r="AA35" i="3"/>
  <c r="AA98" i="3" s="1"/>
  <c r="AA2" i="3" s="1"/>
  <c r="D21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4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6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8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31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2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8" authorId="0" shapeId="0" xr:uid="{00000000-0006-0000-0100-00000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51" authorId="0" shapeId="0" xr:uid="{00000000-0006-0000-0100-00000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57" authorId="0" shapeId="0" xr:uid="{00000000-0006-0000-0100-00000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0" authorId="0" shapeId="0" xr:uid="{00000000-0006-0000-0100-00000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6" authorId="0" shapeId="0" xr:uid="{00000000-0006-0000-0100-00000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5" authorId="0" shapeId="0" xr:uid="{00000000-0006-0000-0100-00000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7" authorId="0" shapeId="0" xr:uid="{00000000-0006-0000-0100-00000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3" authorId="0" shapeId="0" xr:uid="{00000000-0006-0000-0100-00000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5" authorId="0" shapeId="0" xr:uid="{00000000-0006-0000-0100-00000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7" authorId="0" shapeId="0" xr:uid="{00000000-0006-0000-0100-00000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9" authorId="0" shapeId="0" xr:uid="{00000000-0006-0000-0100-00001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1" authorId="0" shapeId="0" xr:uid="{00000000-0006-0000-0100-00001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6" authorId="0" shapeId="0" xr:uid="{00000000-0006-0000-0100-00001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2" authorId="0" shapeId="0" xr:uid="{00000000-0006-0000-0100-00001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5" authorId="0" shapeId="0" xr:uid="{00000000-0006-0000-0100-00001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8" authorId="0" shapeId="0" xr:uid="{00000000-0006-0000-0100-00001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4" authorId="0" shapeId="0" xr:uid="{00000000-0006-0000-0100-00001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0" authorId="0" shapeId="0" xr:uid="{00000000-0006-0000-0100-00001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7" authorId="0" shapeId="0" xr:uid="{00000000-0006-0000-0100-00001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36" authorId="0" shapeId="0" xr:uid="{00000000-0006-0000-0100-00001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42" authorId="0" shapeId="0" xr:uid="{00000000-0006-0000-0100-00001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48" authorId="0" shapeId="0" xr:uid="{00000000-0006-0000-0100-00001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54" authorId="0" shapeId="0" xr:uid="{00000000-0006-0000-0100-00001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57" authorId="0" shapeId="0" xr:uid="{00000000-0006-0000-0100-00001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62" authorId="0" shapeId="0" xr:uid="{00000000-0006-0000-0100-00001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68" authorId="0" shapeId="0" xr:uid="{00000000-0006-0000-0100-00001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74" authorId="0" shapeId="0" xr:uid="{00000000-0006-0000-0100-00002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87" authorId="0" shapeId="0" xr:uid="{00000000-0006-0000-0100-000021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<sst xmlns="http://schemas.openxmlformats.org/spreadsheetml/2006/main" count="458" uniqueCount="295">
  <si>
    <t>Dossier</t>
  </si>
  <si>
    <t>Date</t>
  </si>
  <si>
    <t>Phase</t>
  </si>
  <si>
    <t>Indice</t>
  </si>
  <si>
    <t>MAITRE D'OUVRAGE
CAISSE D'ALLOCATIONS FAMILIALES DE LOIRE ATLANTIQUE
22 rue de Malville
44937 NANTES CEDEX 9</t>
  </si>
  <si>
    <t>ACOUSTICIEN : 
    DB ACOUSTIC
    20 rue de la Chevalerie
    49800 TRELAZE</t>
  </si>
  <si>
    <t>ECONOMISTE DE LA CONSTRUCTION : 
    CISA
    24 rue des champs de la ville
    Corné 49630 Loire-Authion</t>
  </si>
  <si>
    <t>BE STRUCTURE : 
    EVEN
    5 rue des Petites Maulévries
    BP 50714 - 49007 ANGERS CEDEX 01</t>
  </si>
  <si>
    <t>BE FLUIDES : 
    I2D CONSEIL
    14 rue Joseph Fourier
    49070 BEAUCOUZE</t>
  </si>
  <si>
    <t>ARCHITECTE : 
    BEE ARCHITECTURE
    10 place des Perrochères
    49120 CHEMILLE EN ANJOU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</si>
  <si>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</si>
  <si>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</si>
  <si>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</si>
  <si>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</si>
  <si>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</si>
  <si>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</si>
  <si>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</si>
  <si>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</si>
  <si>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</si>
  <si>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</si>
  <si>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</si>
  <si>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</si>
  <si>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</si>
  <si>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</si>
  <si>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</si>
  <si>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</si>
  <si>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</si>
  <si>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</si>
  <si>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</si>
  <si>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</si>
  <si>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</si>
  <si>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</si>
  <si>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</si>
  <si>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</si>
  <si>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</si>
  <si>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</si>
  <si>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</si>
  <si>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</si>
  <si>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</si>
  <si>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</si>
  <si>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</si>
  <si>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</si>
  <si>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</si>
  <si>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MENUISERIES INTERIEURES - MOBILIER</t>
  </si>
  <si>
    <t>3.&amp;</t>
  </si>
  <si>
    <t>4.2</t>
  </si>
  <si>
    <t>10.18.1</t>
  </si>
  <si>
    <t>DESCRIPTION DES OUVRAGES</t>
  </si>
  <si>
    <t>4.2.1</t>
  </si>
  <si>
    <t xml:space="preserve">PREPARATION </t>
  </si>
  <si>
    <t>4.2.1.1</t>
  </si>
  <si>
    <t>APPROVISIONNEMENTS - EVACUATIONS</t>
  </si>
  <si>
    <t>6.T</t>
  </si>
  <si>
    <t>6.&amp;</t>
  </si>
  <si>
    <t>4.2.1.2</t>
  </si>
  <si>
    <t>ISOLEMENT DU CHANTIER</t>
  </si>
  <si>
    <t>4.2.1.2.1</t>
  </si>
  <si>
    <t>Isolement de chantier R+2 phase N°3</t>
  </si>
  <si>
    <t>Unité</t>
  </si>
  <si>
    <t>9.&amp;</t>
  </si>
  <si>
    <t>4.2.1.2.2</t>
  </si>
  <si>
    <t>Isolement de chantier R+3 phase N°4</t>
  </si>
  <si>
    <t>4.&amp;</t>
  </si>
  <si>
    <t>4.2.2</t>
  </si>
  <si>
    <t>HUISSERIES INTERIEURES</t>
  </si>
  <si>
    <t>4.T</t>
  </si>
  <si>
    <t>4.2.3</t>
  </si>
  <si>
    <t>PORTES INTERIEUR</t>
  </si>
  <si>
    <t>4.2.3.1</t>
  </si>
  <si>
    <t>ENSEMBLES MENUISERIES</t>
  </si>
  <si>
    <t>5.T</t>
  </si>
  <si>
    <t>4.2.3.1.1</t>
  </si>
  <si>
    <t>CHASSIS VITRE EI 60 (45 dB)</t>
  </si>
  <si>
    <t>4.2.3.1.1.1</t>
  </si>
  <si>
    <t xml:space="preserve">Châssis vitré EI 60 - R+2 phase N°3 </t>
  </si>
  <si>
    <t>9.L</t>
  </si>
  <si>
    <t xml:space="preserve">Localisation : 
Au droit du R+2
Phase N°3:
	SALLE DE REUNION N°3 de 8 PERS
	2 BULLES N°4 &amp; 5 de 2/4 PERS
	La SALLE DE REUNIONS de 18 PERS
	La BULLE N°1 de 4/6 PERS
</t>
  </si>
  <si>
    <t>4.2.3.1.1.2</t>
  </si>
  <si>
    <t xml:space="preserve">Châssis vitré EI 60 - R+3 phase N°4 </t>
  </si>
  <si>
    <t xml:space="preserve">Localisation : 
Au droit du R+3
Phase N°4
	SALLE DE REUNION de 14 personnes
	2 BULLES N°6 &amp; 7 de 2/4 personnes
	1 SALLE DE REUNION 16 personnes
	BULLE N°8 de 6/8 personnes
</t>
  </si>
  <si>
    <t>5.&amp;</t>
  </si>
  <si>
    <t>4.2.3.2</t>
  </si>
  <si>
    <t>NORMES ET FINITION DES BLOCS PORTES</t>
  </si>
  <si>
    <t>4.2.3.3</t>
  </si>
  <si>
    <t xml:space="preserve">BLOCS PORTES INTERIEURS </t>
  </si>
  <si>
    <t>4.2.3.3.1</t>
  </si>
  <si>
    <t xml:space="preserve">PORTE EI30 (29 dB) </t>
  </si>
  <si>
    <t>4.2.3.3.1.1</t>
  </si>
  <si>
    <t>PP 93x204 EI30 (29dB) - R+2 phase N°3</t>
  </si>
  <si>
    <t xml:space="preserve">Localisation : 
	1 porte poser sur la cloison existante de la salle de pause, compris ouverture, adaptation des plinthes et mise en place de champs plants de finitions
	1 porte à fournir au plaquiste pour la salle de pause
</t>
  </si>
  <si>
    <t>4.2.3.3.2</t>
  </si>
  <si>
    <t xml:space="preserve">PORTE EI30 (37 dB) </t>
  </si>
  <si>
    <t>4.2.3.3.2.1</t>
  </si>
  <si>
    <t xml:space="preserve">Localisation : 
	Portes entres les salles de réunions et la circulation, à poser dans les ensembles menuisés pour : 
		- Salle de réunion de 8 pers 
		- Salle de réunion de 18/ pers
	Portes entres la bulle N°1 de 4/6 pers et la circulation, à poser dans les ensembles menuisés 
 	Portes entres la bulle N°2 de 6/8 pers et la circulation, à fournir au plaquiste
</t>
  </si>
  <si>
    <t>4.2.3.3.2.2</t>
  </si>
  <si>
    <t>PP 93x204 EI30 (29dB) - R+3 phase N°4</t>
  </si>
  <si>
    <t xml:space="preserve">Localisation : 
	Portes entres les salles de réunions et la circulation, à poser dans les ensembles menuisés pour : 
		- Salle de réunion de 14 pers 
		- Salle de réunion de 16 pers en côté des sanitaires
	Portes entres la bulle N°8 de 6/8 pers et la circulation, à poser dans les ensembles menuisés
</t>
  </si>
  <si>
    <t>4.2.3.3.3</t>
  </si>
  <si>
    <t xml:space="preserve">PORTE EI30 (41 dB) </t>
  </si>
  <si>
    <t>4.2.3.3.3.1</t>
  </si>
  <si>
    <t>PP 93x204 EI30 (41dB) - R+2 phase N°3</t>
  </si>
  <si>
    <t xml:space="preserve">Localisation : 
	Portes à poser dans les ensembles menuisés des bulles N°4 et N°5 
</t>
  </si>
  <si>
    <t>4.2.3.3.3.2</t>
  </si>
  <si>
    <t>PP 93x204 EI30 (41dB) - R+3 phase N°4</t>
  </si>
  <si>
    <t xml:space="preserve">Localisation : 
	Portes à poser dans les ensembles menuisés des bulles N°6 et N°7 
</t>
  </si>
  <si>
    <t>4.2.3.3.4</t>
  </si>
  <si>
    <t>BLOCS PORTES EI30</t>
  </si>
  <si>
    <t>4.2.3.3.4.1</t>
  </si>
  <si>
    <t>Porte de Placard 83/205 EI30</t>
  </si>
  <si>
    <t xml:space="preserve">Localisation : 
Porte placard Repro
</t>
  </si>
  <si>
    <t>4.2.4</t>
  </si>
  <si>
    <t>TRAVAUX DE MENUISERIES</t>
  </si>
  <si>
    <t>4.2.4.1</t>
  </si>
  <si>
    <t>HABILLAGE - MOULURES</t>
  </si>
  <si>
    <t>4.2.4.1.1</t>
  </si>
  <si>
    <t>Habillage / Moulures R+2 phase N°3</t>
  </si>
  <si>
    <t>4.2.4.1.2</t>
  </si>
  <si>
    <t>Habillage / Moulures R+3 phase N°4</t>
  </si>
  <si>
    <t>4.2.4.2</t>
  </si>
  <si>
    <t>REPRISE</t>
  </si>
  <si>
    <t>5.U.IMAGE</t>
  </si>
  <si>
    <t>4.2.4.2.1</t>
  </si>
  <si>
    <t>Reprise RdC</t>
  </si>
  <si>
    <t>4.2.4.2.2</t>
  </si>
  <si>
    <t>Reprise R+1</t>
  </si>
  <si>
    <t>4.2.4.2.3</t>
  </si>
  <si>
    <t>Reprise R+2</t>
  </si>
  <si>
    <t>4.2.4.2.4</t>
  </si>
  <si>
    <t>Reprise R+3</t>
  </si>
  <si>
    <t>4.2.4.2.5</t>
  </si>
  <si>
    <t>Reprise R+4</t>
  </si>
  <si>
    <t>4.2.4.3</t>
  </si>
  <si>
    <t>PLAQUES DE PROTECTIONS</t>
  </si>
  <si>
    <t>4.2.4.3.1</t>
  </si>
  <si>
    <t>Plaques de protections R+2 phase N°3</t>
  </si>
  <si>
    <t xml:space="preserve">Localisation : 
A prévoir au droit, sur les deux faces de la porte du placard de la reprographie
</t>
  </si>
  <si>
    <t>4.2.4.4</t>
  </si>
  <si>
    <t>PLINTHE BOIS</t>
  </si>
  <si>
    <t>4.2.4.4.1</t>
  </si>
  <si>
    <t>Plinthes bois R+1 phase N°2</t>
  </si>
  <si>
    <t xml:space="preserve">Localisation : 
- Plinthes droites au droit de l'encoffrement placo réalisé sur la salle de formation 12.60
</t>
  </si>
  <si>
    <t>4.2.4.4.2</t>
  </si>
  <si>
    <t>Plinthes bois R+2 phase N°3</t>
  </si>
  <si>
    <t xml:space="preserve">Localisation : 
Sur l'ensemble des sols souples, voir le lot peinture.
A prévoir 
- Plinthes arrondies aux droits des poteaux des salles de réunions de 16 pers
- Plinthes droites aux droits des doublages rapportés et de chaque coté des cloisons sur les locaux;
	- Espace tri / repro et le placard de rangement
	- Salles de réunion N°3 de 8 pers
	- Les 2 bulles N°4 et N°5 de 2/4 pers
	- La salle de réunions de 18 pers
	- La bulle N°2 de 6/8 pers
	- La salle de pause
	- La bulle N°1 de 4/6 pers
</t>
  </si>
  <si>
    <t>4.2.4.4.3</t>
  </si>
  <si>
    <t>Plinthes bois R+3 phase N°4</t>
  </si>
  <si>
    <t xml:space="preserve">Localisation : 
Sur l'ensemble des sols souples, voir le lot peinture.
A prévoir 
- au droit des doublages rapportés et de chaque coté des cloisons sur les locaux;
	- Salles de réunion de 14 pers
	- Les 2 bulles N° 6 et N°7 de 2/4 pers
	- Les 3 salles de réunions de 16 pers
	- La bulle N°8 de 6/8 pers
</t>
  </si>
  <si>
    <t>4.2.4.5</t>
  </si>
  <si>
    <t>CLAUSTRA</t>
  </si>
  <si>
    <t>4.2.4.5.1</t>
  </si>
  <si>
    <t>claustra R+2 Phase N°3</t>
  </si>
  <si>
    <t xml:space="preserve">Localisation : 
Au droit du local repro
</t>
  </si>
  <si>
    <t>4.2.4.6</t>
  </si>
  <si>
    <t>TASSEAUX MURAUX</t>
  </si>
  <si>
    <t>4.2.4.6.1</t>
  </si>
  <si>
    <t>Tasseaux muraux R+2 Phase N°3</t>
  </si>
  <si>
    <t xml:space="preserve">Localisation : 
A prévoir suivant localisation aux plans, sur :
	- la salle de pause 
	- les bulles N°4 et N°5 de 2/4 pers 
</t>
  </si>
  <si>
    <t>4.2.4.7</t>
  </si>
  <si>
    <t>PROTECTION</t>
  </si>
  <si>
    <t>5.U.DESCRIPTIF_IMAGE</t>
  </si>
  <si>
    <t>4.2.4.7.1</t>
  </si>
  <si>
    <t>Protection Rez de chaussée phase N°2</t>
  </si>
  <si>
    <t xml:space="preserve">Localisation : 
Au droit du rez de chaussée, Phase 2
	3 matériels à protéger sur le local OPEX TRIEUR DE COURRIER
</t>
  </si>
  <si>
    <t>4.2.5</t>
  </si>
  <si>
    <t>MOBILIER</t>
  </si>
  <si>
    <t>4.2.5.1</t>
  </si>
  <si>
    <t>ETAGERES</t>
  </si>
  <si>
    <t>4.2.5.1.1</t>
  </si>
  <si>
    <t>Étagère sur console R+2 phase N°3</t>
  </si>
  <si>
    <t xml:space="preserve">Localisation : 
Une étagère posée sur console sur la salle de pause 
 </t>
  </si>
  <si>
    <t>4.2.5.2</t>
  </si>
  <si>
    <t>BOITES DE RANGEMENT</t>
  </si>
  <si>
    <t>4.2.5.2.1</t>
  </si>
  <si>
    <t xml:space="preserve">Localisation : 
Boites de rangements fixées aux murs sur la salle de pause 
 </t>
  </si>
  <si>
    <t>4.2.5.3</t>
  </si>
  <si>
    <t>PLAN DE TRAVAIL</t>
  </si>
  <si>
    <t>4.2.5.3.1</t>
  </si>
  <si>
    <t>Plan de travail R+2 phase N°3</t>
  </si>
  <si>
    <t xml:space="preserve">Localisation : 
Salle de pause
</t>
  </si>
  <si>
    <t>4.2.5.4</t>
  </si>
  <si>
    <t>CREDENCES</t>
  </si>
  <si>
    <t>4.2.5.4.1</t>
  </si>
  <si>
    <t>Crédence 300ht R+2 phase N°3</t>
  </si>
  <si>
    <t xml:space="preserve">Localisation : 
Sur plan de travail des meubles évier de la salle de pause
</t>
  </si>
  <si>
    <t>4.2.5.4.2</t>
  </si>
  <si>
    <t>Fileurs</t>
  </si>
  <si>
    <t>4.2.5.5</t>
  </si>
  <si>
    <t>MEUBLE BAS</t>
  </si>
  <si>
    <t>4.2.5.5.1</t>
  </si>
  <si>
    <t>Meuble Bas R+2 phase N°3</t>
  </si>
  <si>
    <t>4.2.5.6</t>
  </si>
  <si>
    <t>SEPARATION</t>
  </si>
  <si>
    <t>4.2.5.6.1</t>
  </si>
  <si>
    <t xml:space="preserve">Séparation </t>
  </si>
  <si>
    <t>4.2.5.7</t>
  </si>
  <si>
    <t>ESTRADE - BANC INTERIEUR</t>
  </si>
  <si>
    <t>4.2.5.7.1</t>
  </si>
  <si>
    <t>Estrade - Banc intérieur</t>
  </si>
  <si>
    <t xml:space="preserve">Localisation : 
Au droit
	- de la salle de pause
	- de la bulle N°2 de 6/8 pers 
</t>
  </si>
  <si>
    <t>4.2.6</t>
  </si>
  <si>
    <t>TRAVAUX DIVERS</t>
  </si>
  <si>
    <t>4.2.6.1</t>
  </si>
  <si>
    <t>NETTOYAGE DE CHANTIER</t>
  </si>
  <si>
    <t>4.2.6.1.1</t>
  </si>
  <si>
    <t>Nettoyage</t>
  </si>
  <si>
    <t>4.2.6.2</t>
  </si>
  <si>
    <t>D.O.E - D.I.U.O</t>
  </si>
  <si>
    <t>4.2.6.2.1</t>
  </si>
  <si>
    <t>DOE - DIUO</t>
  </si>
  <si>
    <t>Total H.T. :</t>
  </si>
  <si>
    <t>Total T.V.A. (20%) :</t>
  </si>
  <si>
    <t>Total T.T.C. :</t>
  </si>
  <si>
    <t>RECAPITULATIF
Lot n°4 MENUISERIES INTERIEURES - MOBILIER</t>
  </si>
  <si>
    <t>RECAPITULATIF DES CHAPITRES</t>
  </si>
  <si>
    <t>4.2 - DESCRIPTION DES OUVRAGES</t>
  </si>
  <si>
    <t>- 4.2.1 - PREPARATION</t>
  </si>
  <si>
    <t>- 4.2.2 - HUISSERIES INTERIEURES</t>
  </si>
  <si>
    <t>- 4.2.3 - PORTES INTERIEUR</t>
  </si>
  <si>
    <t>- 4.2.4 - TRAVAUX DE MENUISERIES</t>
  </si>
  <si>
    <t>- 4.2.5 - MOBILIER</t>
  </si>
  <si>
    <t>- 4.2.6 - TRAVAUX DIVERS</t>
  </si>
  <si>
    <t>Total du lot MENUISERIES INTERIEURES - MOBILIER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</si>
  <si>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</si>
  <si>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</si>
  <si>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</si>
  <si>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</si>
  <si>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</si>
  <si>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</si>
  <si>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</si>
  <si>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</si>
  <si>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</si>
  <si>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</si>
  <si>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</si>
  <si>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</si>
  <si>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</si>
  <si>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</si>
  <si>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</si>
  <si>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</si>
  <si>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</si>
  <si>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</si>
  <si>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</si>
  <si>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</si>
  <si>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</si>
  <si>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</si>
  <si>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</si>
  <si>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</si>
  <si>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</si>
  <si>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</si>
  <si>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</si>
  <si>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</si>
  <si>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</si>
  <si>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</si>
  <si>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</si>
  <si>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CAF LOIRE ATLANTIQUE</t>
  </si>
  <si>
    <t>31/10/2025</t>
  </si>
  <si>
    <t>DCE</t>
  </si>
  <si>
    <t>-</t>
  </si>
  <si>
    <t>22 rue de Malville</t>
  </si>
  <si>
    <t>44937 NANTES CEDEX 9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</si>
  <si>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</si>
  <si>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</si>
  <si>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</si>
  <si>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</si>
  <si>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</si>
  <si>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</si>
  <si>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</si>
  <si>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</si>
  <si>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</si>
  <si>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</si>
  <si>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</si>
  <si>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</si>
  <si>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</si>
  <si>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</si>
  <si>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</si>
  <si>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</si>
  <si>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</si>
  <si>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</si>
  <si>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</si>
  <si>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</si>
  <si>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</si>
  <si>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</si>
  <si>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</si>
  <si>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</si>
  <si>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</si>
  <si>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</si>
  <si>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</si>
  <si>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</si>
  <si>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</si>
  <si>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</si>
  <si>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</si>
  <si>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</si>
  <si>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</si>
  <si>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</si>
  <si>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>ML</t>
  </si>
  <si>
    <t>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</si>
</sst>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u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4" fontId="13" fillId="0" borderId="9" xfId="0" applyNumberFormat="1" applyFont="1" applyBorder="1" applyAlignment="1">
      <alignment horizontal="right" vertical="top" wrapText="1"/>
    </xf>
    <xf numFmtId="4" fontId="14" fillId="0" borderId="12" xfId="0" applyNumberFormat="1" applyFont="1" applyBorder="1" applyAlignment="1" applyProtection="1">
      <alignment vertical="top" wrapText="1"/>
      <protection locked="0"/>
    </xf>
    <xf numFmtId="4" fontId="14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9" xfId="0" applyNumberFormat="1" applyFont="1" applyBorder="1" applyAlignment="1">
      <alignment horizontal="right" vertical="top" wrapText="1"/>
    </xf>
    <xf numFmtId="0" fontId="12" fillId="0" borderId="9" xfId="0" applyFont="1" applyBorder="1" applyAlignment="1">
      <alignment horizontal="right"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1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5" fontId="21" fillId="0" borderId="0" xfId="0" applyNumberFormat="1" applyFont="1" applyAlignment="1">
      <alignment horizontal="right" vertical="top" wrapText="1" inden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 inden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165" fontId="17" fillId="0" borderId="7" xfId="0" applyNumberFormat="1" applyFont="1" applyBorder="1" applyAlignment="1">
      <alignment horizontal="right" vertical="top" wrapText="1"/>
    </xf>
    <xf numFmtId="165" fontId="17" fillId="0" borderId="8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165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7" fillId="0" borderId="0" xfId="0" applyNumberFormat="1" applyFont="1" applyAlignment="1">
      <alignment horizontal="right" vertical="top" wrapText="1"/>
    </xf>
    <xf numFmtId="165" fontId="17" fillId="0" borderId="5" xfId="0" applyNumberFormat="1" applyFont="1" applyBorder="1" applyAlignment="1">
      <alignment horizontal="right"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cid:bff68e8e-4898-4bf5-89a6-a6227d8c6faa@FRAP264.PROD.OUTLOOK.COM" TargetMode="External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2</xdr:row>
      <xdr:rowOff>80963</xdr:rowOff>
    </xdr:from>
    <xdr:to>
      <xdr:col>6</xdr:col>
      <xdr:colOff>527550</xdr:colOff>
      <xdr:row>8</xdr:row>
      <xdr:rowOff>31794</xdr:rowOff>
    </xdr:to>
    <xdr:pic>
      <xdr:nvPicPr>
        <xdr:cNvPr id="2" name="Picture 1" descr="{61e91efa-1480-4075-b826-a3cf5b81ae44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309563"/>
          <a:ext cx="1080000" cy="63663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47625</xdr:rowOff>
    </xdr:from>
    <xdr:to>
      <xdr:col>1</xdr:col>
      <xdr:colOff>636587</xdr:colOff>
      <xdr:row>83</xdr:row>
      <xdr:rowOff>65249</xdr:rowOff>
    </xdr:to>
    <xdr:pic>
      <xdr:nvPicPr>
        <xdr:cNvPr id="4" name="Picture 3" descr="{0f40a55c-4e13-4a06-b8e2-788acd1f8581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305925"/>
          <a:ext cx="603250" cy="24622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95250</xdr:rowOff>
    </xdr:from>
    <xdr:to>
      <xdr:col>1</xdr:col>
      <xdr:colOff>636587</xdr:colOff>
      <xdr:row>78</xdr:row>
      <xdr:rowOff>23101</xdr:rowOff>
    </xdr:to>
    <xdr:pic>
      <xdr:nvPicPr>
        <xdr:cNvPr id="5" name="Picture 4" descr="{ebd5f5ea-afac-47a4-b146-5bf5316bc1fd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324850"/>
          <a:ext cx="603250" cy="61365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67</xdr:row>
      <xdr:rowOff>57150</xdr:rowOff>
    </xdr:from>
    <xdr:to>
      <xdr:col>1</xdr:col>
      <xdr:colOff>636587</xdr:colOff>
      <xdr:row>69</xdr:row>
      <xdr:rowOff>50891</xdr:rowOff>
    </xdr:to>
    <xdr:pic>
      <xdr:nvPicPr>
        <xdr:cNvPr id="6" name="Picture 5" descr="{6114c9ce-089c-4fef-84d6-5fcfcdb69da0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715250"/>
          <a:ext cx="603250" cy="2223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59</xdr:row>
      <xdr:rowOff>66675</xdr:rowOff>
    </xdr:from>
    <xdr:to>
      <xdr:col>1</xdr:col>
      <xdr:colOff>636587</xdr:colOff>
      <xdr:row>63</xdr:row>
      <xdr:rowOff>39451</xdr:rowOff>
    </xdr:to>
    <xdr:pic>
      <xdr:nvPicPr>
        <xdr:cNvPr id="7" name="Picture 6" descr="{03c7a0d3-8049-484d-b1d4-950af12f4480}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810375"/>
          <a:ext cx="603250" cy="42997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53</xdr:row>
      <xdr:rowOff>76200</xdr:rowOff>
    </xdr:from>
    <xdr:to>
      <xdr:col>1</xdr:col>
      <xdr:colOff>636587</xdr:colOff>
      <xdr:row>55</xdr:row>
      <xdr:rowOff>35898</xdr:rowOff>
    </xdr:to>
    <xdr:pic>
      <xdr:nvPicPr>
        <xdr:cNvPr id="8" name="Picture 7" descr="{3b15b046-5953-416a-9171-d9aeb492c11f}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6134100"/>
          <a:ext cx="603250" cy="188298"/>
        </a:xfrm>
        <a:prstGeom prst="rect">
          <a:avLst/>
        </a:prstGeom>
      </xdr:spPr>
    </xdr:pic>
    <xdr:clientData/>
  </xdr:twoCellAnchor>
  <xdr:twoCellAnchor>
    <xdr:from>
      <xdr:col>4</xdr:col>
      <xdr:colOff>374650</xdr:colOff>
      <xdr:row>26</xdr:row>
      <xdr:rowOff>44450</xdr:rowOff>
    </xdr:from>
    <xdr:to>
      <xdr:col>7</xdr:col>
      <xdr:colOff>712472</xdr:colOff>
      <xdr:row>43</xdr:row>
      <xdr:rowOff>46833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C914AD7D-1704-4DFC-A13F-E93EBD71A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1700" y="3016250"/>
          <a:ext cx="3112772" cy="1945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workbookViewId="0">
      <selection activeCell="L40" sqref="L40"/>
    </sheetView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56"/>
      <c r="F2" s="56"/>
      <c r="G2" s="56"/>
      <c r="H2" s="56"/>
      <c r="I2" s="8"/>
    </row>
    <row r="3" spans="2:9" ht="9" customHeight="1" x14ac:dyDescent="0.35">
      <c r="B3" s="5"/>
      <c r="C3" s="6"/>
      <c r="D3" s="7"/>
      <c r="E3" s="56"/>
      <c r="F3" s="56"/>
      <c r="G3" s="56"/>
      <c r="H3" s="56"/>
      <c r="I3" s="8"/>
    </row>
    <row r="4" spans="2:9" ht="9" customHeight="1" x14ac:dyDescent="0.35">
      <c r="B4" s="5"/>
      <c r="C4" s="6"/>
      <c r="D4" s="7"/>
      <c r="E4" s="56"/>
      <c r="F4" s="56"/>
      <c r="G4" s="56"/>
      <c r="H4" s="56"/>
      <c r="I4" s="8"/>
    </row>
    <row r="5" spans="2:9" ht="9" customHeight="1" x14ac:dyDescent="0.35">
      <c r="B5" s="5"/>
      <c r="C5" s="6"/>
      <c r="D5" s="7"/>
      <c r="E5" s="56"/>
      <c r="F5" s="56"/>
      <c r="G5" s="56"/>
      <c r="H5" s="56"/>
      <c r="I5" s="8"/>
    </row>
    <row r="6" spans="2:9" ht="9" customHeight="1" x14ac:dyDescent="0.35">
      <c r="B6" s="5"/>
      <c r="C6" s="6"/>
      <c r="D6" s="7"/>
      <c r="E6" s="56"/>
      <c r="F6" s="56"/>
      <c r="G6" s="56"/>
      <c r="H6" s="56"/>
      <c r="I6" s="8"/>
    </row>
    <row r="7" spans="2:9" ht="9" customHeight="1" x14ac:dyDescent="0.35">
      <c r="B7" s="5"/>
      <c r="C7" s="6"/>
      <c r="D7" s="7"/>
      <c r="E7" s="56"/>
      <c r="F7" s="56"/>
      <c r="G7" s="56"/>
      <c r="H7" s="56"/>
      <c r="I7" s="8"/>
    </row>
    <row r="8" spans="2:9" ht="9" customHeight="1" x14ac:dyDescent="0.35">
      <c r="B8" s="5"/>
      <c r="C8" s="6"/>
      <c r="D8" s="7"/>
      <c r="E8" s="56"/>
      <c r="F8" s="56"/>
      <c r="G8" s="56"/>
      <c r="H8" s="56"/>
      <c r="I8" s="8"/>
    </row>
    <row r="9" spans="2:9" ht="9" customHeight="1" x14ac:dyDescent="0.35">
      <c r="B9" s="5"/>
      <c r="C9" s="6"/>
      <c r="D9" s="7"/>
      <c r="E9" s="56"/>
      <c r="F9" s="56"/>
      <c r="G9" s="56"/>
      <c r="H9" s="56"/>
      <c r="I9" s="8"/>
    </row>
    <row r="10" spans="2:9" ht="9" customHeight="1" x14ac:dyDescent="0.35">
      <c r="B10" s="5"/>
      <c r="C10" s="6"/>
      <c r="D10" s="7"/>
      <c r="E10" s="56"/>
      <c r="F10" s="56"/>
      <c r="G10" s="56"/>
      <c r="H10" s="56"/>
      <c r="I10" s="8"/>
    </row>
    <row r="11" spans="2:9" ht="9" customHeight="1" x14ac:dyDescent="0.35">
      <c r="B11" s="5"/>
      <c r="C11" s="6"/>
      <c r="D11" s="7"/>
      <c r="E11" s="62" t="str">
        <f>IF(Paramètres!C5&lt;&gt;"",Paramètres!C5,"")</f>
        <v>RÉNOVATION CAF LOIRE ATLANTIQUE</v>
      </c>
      <c r="F11" s="62"/>
      <c r="G11" s="62"/>
      <c r="H11" s="62"/>
      <c r="I11" s="8"/>
    </row>
    <row r="12" spans="2:9" ht="9" customHeight="1" x14ac:dyDescent="0.35">
      <c r="B12" s="5"/>
      <c r="C12" s="6"/>
      <c r="D12" s="7"/>
      <c r="E12" s="62"/>
      <c r="F12" s="62"/>
      <c r="G12" s="62"/>
      <c r="H12" s="62"/>
      <c r="I12" s="8"/>
    </row>
    <row r="13" spans="2:9" ht="9" customHeight="1" x14ac:dyDescent="0.35">
      <c r="B13" s="5"/>
      <c r="C13" s="6"/>
      <c r="D13" s="7"/>
      <c r="E13" s="62"/>
      <c r="F13" s="62"/>
      <c r="G13" s="62"/>
      <c r="H13" s="62"/>
      <c r="I13" s="8"/>
    </row>
    <row r="14" spans="2:9" ht="9" customHeight="1" x14ac:dyDescent="0.35">
      <c r="B14" s="5"/>
      <c r="C14" s="6"/>
      <c r="D14" s="7"/>
      <c r="E14" s="62"/>
      <c r="F14" s="62"/>
      <c r="G14" s="62"/>
      <c r="H14" s="62"/>
      <c r="I14" s="8"/>
    </row>
    <row r="15" spans="2:9" ht="9" customHeight="1" x14ac:dyDescent="0.35">
      <c r="B15" s="5"/>
      <c r="C15" s="6"/>
      <c r="D15" s="7"/>
      <c r="E15" s="62"/>
      <c r="F15" s="62"/>
      <c r="G15" s="62"/>
      <c r="H15" s="62"/>
      <c r="I15" s="8"/>
    </row>
    <row r="16" spans="2:9" ht="9" customHeight="1" x14ac:dyDescent="0.35">
      <c r="B16" s="5"/>
      <c r="C16" s="6"/>
      <c r="D16" s="7"/>
      <c r="E16" s="62"/>
      <c r="F16" s="62"/>
      <c r="G16" s="62"/>
      <c r="H16" s="62"/>
      <c r="I16" s="8"/>
    </row>
    <row r="17" spans="2:9" ht="9" customHeight="1" x14ac:dyDescent="0.35">
      <c r="B17" s="5"/>
      <c r="C17" s="6"/>
      <c r="D17" s="7"/>
      <c r="E17" s="62"/>
      <c r="F17" s="62"/>
      <c r="G17" s="62"/>
      <c r="H17" s="62"/>
      <c r="I17" s="8"/>
    </row>
    <row r="18" spans="2:9" ht="9" customHeight="1" x14ac:dyDescent="0.35">
      <c r="B18" s="5"/>
      <c r="C18" s="6"/>
      <c r="D18" s="7"/>
      <c r="E18" s="62"/>
      <c r="F18" s="62"/>
      <c r="G18" s="62"/>
      <c r="H18" s="62"/>
      <c r="I18" s="8"/>
    </row>
    <row r="19" spans="2:9" ht="9" customHeight="1" x14ac:dyDescent="0.35">
      <c r="B19" s="5"/>
      <c r="C19" s="6"/>
      <c r="D19" s="7"/>
      <c r="E19" s="62"/>
      <c r="F19" s="62"/>
      <c r="G19" s="62"/>
      <c r="H19" s="62"/>
      <c r="I19" s="8"/>
    </row>
    <row r="20" spans="2:9" ht="9" customHeight="1" x14ac:dyDescent="0.35">
      <c r="B20" s="5"/>
      <c r="C20" s="6"/>
      <c r="D20" s="7"/>
      <c r="E20" s="62" t="str">
        <f>IF(Paramètres!C24&lt;&gt;"",Paramètres!C24,"") &amp; CHAR(10) &amp; IF(Paramètres!C26&lt;&gt;"",Paramètres!C26,"") &amp; CHAR(10) &amp; IF(Paramètres!C28&lt;&gt;"",Paramètres!C28,"")</f>
        <v xml:space="preserve">22 rue de Malville
44937 NANTES CEDEX 9
</v>
      </c>
      <c r="F20" s="62"/>
      <c r="G20" s="62"/>
      <c r="H20" s="62"/>
      <c r="I20" s="8"/>
    </row>
    <row r="21" spans="2:9" ht="9" customHeight="1" x14ac:dyDescent="0.35">
      <c r="B21" s="5"/>
      <c r="C21" s="6"/>
      <c r="D21" s="7"/>
      <c r="E21" s="62"/>
      <c r="F21" s="62"/>
      <c r="G21" s="62"/>
      <c r="H21" s="62"/>
      <c r="I21" s="8"/>
    </row>
    <row r="22" spans="2:9" ht="9" customHeight="1" x14ac:dyDescent="0.35">
      <c r="B22" s="5"/>
      <c r="C22" s="6"/>
      <c r="D22" s="7"/>
      <c r="E22" s="62"/>
      <c r="F22" s="62"/>
      <c r="G22" s="62"/>
      <c r="H22" s="62"/>
      <c r="I22" s="8"/>
    </row>
    <row r="23" spans="2:9" ht="9" customHeight="1" x14ac:dyDescent="0.35">
      <c r="B23" s="5"/>
      <c r="C23" s="6"/>
      <c r="D23" s="7"/>
      <c r="E23" s="62"/>
      <c r="F23" s="62"/>
      <c r="G23" s="62"/>
      <c r="H23" s="62"/>
      <c r="I23" s="8"/>
    </row>
    <row r="24" spans="2:9" ht="9" customHeight="1" x14ac:dyDescent="0.35">
      <c r="B24" s="5"/>
      <c r="C24" s="6"/>
      <c r="D24" s="7"/>
      <c r="E24" s="62"/>
      <c r="F24" s="62"/>
      <c r="G24" s="62"/>
      <c r="H24" s="62"/>
      <c r="I24" s="8"/>
    </row>
    <row r="25" spans="2:9" ht="9" customHeight="1" x14ac:dyDescent="0.35">
      <c r="B25" s="5"/>
      <c r="C25" s="6"/>
      <c r="D25" s="7"/>
      <c r="E25" s="62"/>
      <c r="F25" s="62"/>
      <c r="G25" s="62"/>
      <c r="H25" s="62"/>
      <c r="I25" s="8"/>
    </row>
    <row r="26" spans="2:9" ht="9" customHeight="1" x14ac:dyDescent="0.35">
      <c r="B26" s="5"/>
      <c r="C26" s="6"/>
      <c r="D26" s="7"/>
      <c r="E26" s="62"/>
      <c r="F26" s="62"/>
      <c r="G26" s="62"/>
      <c r="H26" s="62"/>
      <c r="I26" s="8"/>
    </row>
    <row r="27" spans="2:9" ht="9" customHeight="1" x14ac:dyDescent="0.35">
      <c r="B27" s="5"/>
      <c r="C27" s="6"/>
      <c r="D27" s="7"/>
      <c r="E27" s="62"/>
      <c r="F27" s="62"/>
      <c r="G27" s="62"/>
      <c r="H27" s="62"/>
      <c r="I27" s="8"/>
    </row>
    <row r="28" spans="2:9" ht="9" customHeight="1" x14ac:dyDescent="0.35">
      <c r="B28" s="5"/>
      <c r="C28" s="6"/>
      <c r="D28" s="7"/>
      <c r="E28" s="56"/>
      <c r="F28" s="56"/>
      <c r="G28" s="56"/>
      <c r="H28" s="56"/>
      <c r="I28" s="8"/>
    </row>
    <row r="29" spans="2:9" ht="9" customHeight="1" x14ac:dyDescent="0.35">
      <c r="B29" s="5"/>
      <c r="C29" s="6"/>
      <c r="D29" s="7"/>
      <c r="E29" s="56"/>
      <c r="F29" s="56"/>
      <c r="G29" s="56"/>
      <c r="H29" s="56"/>
      <c r="I29" s="8"/>
    </row>
    <row r="30" spans="2:9" ht="9" customHeight="1" x14ac:dyDescent="0.35">
      <c r="B30" s="5"/>
      <c r="C30" s="6"/>
      <c r="D30" s="7"/>
      <c r="E30" s="56"/>
      <c r="F30" s="56"/>
      <c r="G30" s="56"/>
      <c r="H30" s="56"/>
      <c r="I30" s="8"/>
    </row>
    <row r="31" spans="2:9" ht="9" customHeight="1" x14ac:dyDescent="0.35">
      <c r="B31" s="5"/>
      <c r="C31" s="6"/>
      <c r="D31" s="7"/>
      <c r="E31" s="56"/>
      <c r="F31" s="56"/>
      <c r="G31" s="56"/>
      <c r="H31" s="56"/>
      <c r="I31" s="8"/>
    </row>
    <row r="32" spans="2:9" ht="9" customHeight="1" x14ac:dyDescent="0.35">
      <c r="B32" s="5"/>
      <c r="C32" s="6"/>
      <c r="D32" s="7"/>
      <c r="E32" s="56"/>
      <c r="F32" s="56"/>
      <c r="G32" s="56"/>
      <c r="H32" s="56"/>
      <c r="I32" s="8"/>
    </row>
    <row r="33" spans="2:9" ht="9" customHeight="1" x14ac:dyDescent="0.35">
      <c r="B33" s="5"/>
      <c r="C33" s="6"/>
      <c r="D33" s="7"/>
      <c r="E33" s="56"/>
      <c r="F33" s="56"/>
      <c r="G33" s="56"/>
      <c r="H33" s="56"/>
      <c r="I33" s="8"/>
    </row>
    <row r="34" spans="2:9" ht="9" customHeight="1" x14ac:dyDescent="0.35">
      <c r="B34" s="5"/>
      <c r="C34" s="6"/>
      <c r="D34" s="7"/>
      <c r="E34" s="56"/>
      <c r="F34" s="56"/>
      <c r="G34" s="56"/>
      <c r="H34" s="56"/>
      <c r="I34" s="8"/>
    </row>
    <row r="35" spans="2:9" ht="9" customHeight="1" x14ac:dyDescent="0.35">
      <c r="B35" s="5"/>
      <c r="C35" s="6"/>
      <c r="D35" s="7"/>
      <c r="E35" s="56"/>
      <c r="F35" s="56"/>
      <c r="G35" s="56"/>
      <c r="H35" s="56"/>
      <c r="I35" s="8"/>
    </row>
    <row r="36" spans="2:9" ht="9" customHeight="1" x14ac:dyDescent="0.35">
      <c r="B36" s="5"/>
      <c r="C36" s="6"/>
      <c r="D36" s="7"/>
      <c r="E36" s="56"/>
      <c r="F36" s="56"/>
      <c r="G36" s="56"/>
      <c r="H36" s="56"/>
      <c r="I36" s="8"/>
    </row>
    <row r="37" spans="2:9" ht="9" customHeight="1" x14ac:dyDescent="0.35">
      <c r="B37" s="5"/>
      <c r="C37" s="6"/>
      <c r="D37" s="7"/>
      <c r="E37" s="56"/>
      <c r="F37" s="56"/>
      <c r="G37" s="56"/>
      <c r="H37" s="56"/>
      <c r="I37" s="8"/>
    </row>
    <row r="38" spans="2:9" ht="9" customHeight="1" x14ac:dyDescent="0.35">
      <c r="B38" s="5"/>
      <c r="C38" s="6"/>
      <c r="D38" s="7"/>
      <c r="E38" s="56"/>
      <c r="F38" s="56"/>
      <c r="G38" s="56"/>
      <c r="H38" s="56"/>
      <c r="I38" s="8"/>
    </row>
    <row r="39" spans="2:9" ht="9" customHeight="1" x14ac:dyDescent="0.35">
      <c r="B39" s="5"/>
      <c r="C39" s="6"/>
      <c r="D39" s="7"/>
      <c r="E39" s="56"/>
      <c r="F39" s="56"/>
      <c r="G39" s="56"/>
      <c r="H39" s="56"/>
      <c r="I39" s="8"/>
    </row>
    <row r="40" spans="2:9" ht="9" customHeight="1" x14ac:dyDescent="0.35">
      <c r="B40" s="5"/>
      <c r="C40" s="6"/>
      <c r="D40" s="7"/>
      <c r="E40" s="56"/>
      <c r="F40" s="56"/>
      <c r="G40" s="56"/>
      <c r="H40" s="56"/>
      <c r="I40" s="8"/>
    </row>
    <row r="41" spans="2:9" ht="9" customHeight="1" x14ac:dyDescent="0.35">
      <c r="B41" s="5"/>
      <c r="C41" s="6"/>
      <c r="D41" s="7"/>
      <c r="E41" s="56"/>
      <c r="F41" s="56"/>
      <c r="G41" s="56"/>
      <c r="H41" s="56"/>
      <c r="I41" s="8"/>
    </row>
    <row r="42" spans="2:9" ht="9" customHeight="1" x14ac:dyDescent="0.35">
      <c r="B42" s="5"/>
      <c r="C42" s="6"/>
      <c r="D42" s="7"/>
      <c r="E42" s="56"/>
      <c r="F42" s="56"/>
      <c r="G42" s="56"/>
      <c r="H42" s="56"/>
      <c r="I42" s="8"/>
    </row>
    <row r="43" spans="2:9" ht="9" customHeight="1" x14ac:dyDescent="0.35">
      <c r="B43" s="5"/>
      <c r="C43" s="6"/>
      <c r="D43" s="7"/>
      <c r="E43" s="56"/>
      <c r="F43" s="56"/>
      <c r="G43" s="56"/>
      <c r="H43" s="56"/>
      <c r="I43" s="8"/>
    </row>
    <row r="44" spans="2:9" ht="9" customHeight="1" x14ac:dyDescent="0.35">
      <c r="B44" s="5"/>
      <c r="C44" s="6"/>
      <c r="D44" s="7"/>
      <c r="E44" s="56"/>
      <c r="F44" s="56"/>
      <c r="G44" s="56"/>
      <c r="H44" s="56"/>
      <c r="I44" s="8"/>
    </row>
    <row r="45" spans="2:9" ht="9" customHeight="1" x14ac:dyDescent="0.35">
      <c r="B45" s="5"/>
      <c r="C45" s="6"/>
      <c r="D45" s="7"/>
      <c r="E45" s="56"/>
      <c r="F45" s="56"/>
      <c r="G45" s="56"/>
      <c r="H45" s="56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55" t="s">
        <v>4</v>
      </c>
      <c r="F47" s="56"/>
      <c r="G47" s="56"/>
      <c r="H47" s="56"/>
      <c r="I47" s="8"/>
    </row>
    <row r="48" spans="2:9" ht="9" customHeight="1" x14ac:dyDescent="0.35">
      <c r="B48" s="5"/>
      <c r="C48" s="6"/>
      <c r="D48" s="7"/>
      <c r="E48" s="56"/>
      <c r="F48" s="56"/>
      <c r="G48" s="56"/>
      <c r="H48" s="56"/>
      <c r="I48" s="8"/>
    </row>
    <row r="49" spans="2:9" ht="9" customHeight="1" x14ac:dyDescent="0.35">
      <c r="B49" s="5"/>
      <c r="C49" s="6"/>
      <c r="D49" s="7"/>
      <c r="E49" s="56"/>
      <c r="F49" s="56"/>
      <c r="G49" s="56"/>
      <c r="H49" s="56"/>
      <c r="I49" s="8"/>
    </row>
    <row r="50" spans="2:9" ht="9" customHeight="1" x14ac:dyDescent="0.35">
      <c r="B50" s="5"/>
      <c r="C50" s="6"/>
      <c r="D50" s="7"/>
      <c r="E50" s="56"/>
      <c r="F50" s="56"/>
      <c r="G50" s="56"/>
      <c r="H50" s="56"/>
      <c r="I50" s="8"/>
    </row>
    <row r="51" spans="2:9" ht="9" customHeight="1" x14ac:dyDescent="0.35">
      <c r="B51" s="5"/>
      <c r="C51" s="6"/>
      <c r="D51" s="7"/>
      <c r="E51" s="56"/>
      <c r="F51" s="56"/>
      <c r="G51" s="56"/>
      <c r="H51" s="56"/>
      <c r="I51" s="8"/>
    </row>
    <row r="52" spans="2:9" ht="9" customHeight="1" x14ac:dyDescent="0.35">
      <c r="B52" s="53"/>
      <c r="C52" s="51" t="s">
        <v>9</v>
      </c>
      <c r="D52" s="7"/>
      <c r="E52" s="56"/>
      <c r="F52" s="56"/>
      <c r="G52" s="56"/>
      <c r="H52" s="56"/>
      <c r="I52" s="8"/>
    </row>
    <row r="53" spans="2:9" ht="9" customHeight="1" x14ac:dyDescent="0.35">
      <c r="B53" s="53"/>
      <c r="C53" s="52"/>
      <c r="D53" s="7"/>
      <c r="E53" s="56"/>
      <c r="F53" s="56"/>
      <c r="G53" s="56"/>
      <c r="H53" s="56"/>
      <c r="I53" s="8"/>
    </row>
    <row r="54" spans="2:9" ht="9" customHeight="1" x14ac:dyDescent="0.35">
      <c r="B54" s="53"/>
      <c r="C54" s="52"/>
      <c r="D54" s="7"/>
      <c r="E54" s="56"/>
      <c r="F54" s="56"/>
      <c r="G54" s="56"/>
      <c r="H54" s="56"/>
      <c r="I54" s="8"/>
    </row>
    <row r="55" spans="2:9" ht="9" customHeight="1" x14ac:dyDescent="0.35">
      <c r="B55" s="53"/>
      <c r="C55" s="52"/>
      <c r="D55" s="7"/>
      <c r="E55" s="56"/>
      <c r="F55" s="56"/>
      <c r="G55" s="56"/>
      <c r="H55" s="56"/>
      <c r="I55" s="8"/>
    </row>
    <row r="56" spans="2:9" ht="9" customHeight="1" x14ac:dyDescent="0.35">
      <c r="B56" s="53"/>
      <c r="C56" s="52"/>
      <c r="D56" s="7"/>
      <c r="E56" s="56"/>
      <c r="F56" s="56"/>
      <c r="G56" s="56"/>
      <c r="H56" s="56"/>
      <c r="I56" s="8"/>
    </row>
    <row r="57" spans="2:9" ht="9" customHeight="1" x14ac:dyDescent="0.35">
      <c r="B57" s="53"/>
      <c r="C57" s="52"/>
      <c r="D57" s="7"/>
      <c r="E57" s="56"/>
      <c r="F57" s="56"/>
      <c r="G57" s="56"/>
      <c r="H57" s="56"/>
      <c r="I57" s="8"/>
    </row>
    <row r="58" spans="2:9" ht="9" customHeight="1" x14ac:dyDescent="0.35">
      <c r="B58" s="53"/>
      <c r="C58" s="52"/>
      <c r="D58" s="7"/>
      <c r="E58" s="56"/>
      <c r="F58" s="56"/>
      <c r="G58" s="56"/>
      <c r="H58" s="56"/>
      <c r="I58" s="8"/>
    </row>
    <row r="59" spans="2:9" ht="9" customHeight="1" x14ac:dyDescent="0.35">
      <c r="B59" s="53"/>
      <c r="C59" s="51" t="s">
        <v>8</v>
      </c>
      <c r="D59" s="7"/>
      <c r="E59" s="56"/>
      <c r="F59" s="56"/>
      <c r="G59" s="56"/>
      <c r="H59" s="56"/>
      <c r="I59" s="8"/>
    </row>
    <row r="60" spans="2:9" ht="9" customHeight="1" x14ac:dyDescent="0.35">
      <c r="B60" s="53"/>
      <c r="C60" s="52"/>
      <c r="D60" s="7"/>
      <c r="E60" s="56"/>
      <c r="F60" s="56"/>
      <c r="G60" s="56"/>
      <c r="H60" s="56"/>
      <c r="I60" s="8"/>
    </row>
    <row r="61" spans="2:9" ht="9" customHeight="1" x14ac:dyDescent="0.35">
      <c r="B61" s="53"/>
      <c r="C61" s="52"/>
      <c r="D61" s="7"/>
      <c r="E61" s="7"/>
      <c r="F61" s="7"/>
      <c r="G61" s="7"/>
      <c r="H61" s="7"/>
      <c r="I61" s="8"/>
    </row>
    <row r="62" spans="2:9" ht="9" customHeight="1" x14ac:dyDescent="0.35">
      <c r="B62" s="53"/>
      <c r="C62" s="52"/>
      <c r="D62" s="7"/>
      <c r="E62" s="57" t="str">
        <f>IF(Paramètres!C9&lt;&gt;"",Paramètres!C9,"")</f>
        <v>Lot n°4</v>
      </c>
      <c r="F62" s="57"/>
      <c r="G62" s="57"/>
      <c r="H62" s="57"/>
      <c r="I62" s="8"/>
    </row>
    <row r="63" spans="2:9" ht="9" customHeight="1" x14ac:dyDescent="0.35">
      <c r="B63" s="53"/>
      <c r="C63" s="52"/>
      <c r="D63" s="7"/>
      <c r="E63" s="57"/>
      <c r="F63" s="57"/>
      <c r="G63" s="57"/>
      <c r="H63" s="57"/>
      <c r="I63" s="8"/>
    </row>
    <row r="64" spans="2:9" ht="9" customHeight="1" x14ac:dyDescent="0.35">
      <c r="B64" s="53"/>
      <c r="C64" s="52"/>
      <c r="D64" s="7"/>
      <c r="E64" s="57"/>
      <c r="F64" s="57"/>
      <c r="G64" s="57"/>
      <c r="H64" s="57"/>
      <c r="I64" s="8"/>
    </row>
    <row r="65" spans="2:9" ht="9" customHeight="1" x14ac:dyDescent="0.35">
      <c r="B65" s="53"/>
      <c r="C65" s="52"/>
      <c r="D65" s="7"/>
      <c r="E65" s="57"/>
      <c r="F65" s="57"/>
      <c r="G65" s="57"/>
      <c r="H65" s="57"/>
      <c r="I65" s="8"/>
    </row>
    <row r="66" spans="2:9" ht="9" customHeight="1" x14ac:dyDescent="0.35">
      <c r="B66" s="53"/>
      <c r="C66" s="51" t="s">
        <v>7</v>
      </c>
      <c r="D66" s="7"/>
      <c r="E66" s="57" t="str">
        <f>IF(Paramètres!C11&lt;&gt;"",Paramètres!C11,"")</f>
        <v>MENUISERIES INTERIEURES - MOBILIER</v>
      </c>
      <c r="F66" s="57"/>
      <c r="G66" s="57"/>
      <c r="H66" s="57"/>
      <c r="I66" s="8"/>
    </row>
    <row r="67" spans="2:9" ht="9" customHeight="1" x14ac:dyDescent="0.35">
      <c r="B67" s="53"/>
      <c r="C67" s="52"/>
      <c r="D67" s="7"/>
      <c r="E67" s="57"/>
      <c r="F67" s="57"/>
      <c r="G67" s="57"/>
      <c r="H67" s="57"/>
      <c r="I67" s="8"/>
    </row>
    <row r="68" spans="2:9" ht="9" customHeight="1" x14ac:dyDescent="0.35">
      <c r="B68" s="53"/>
      <c r="C68" s="52"/>
      <c r="D68" s="7"/>
      <c r="E68" s="57"/>
      <c r="F68" s="57"/>
      <c r="G68" s="57"/>
      <c r="H68" s="57"/>
      <c r="I68" s="8"/>
    </row>
    <row r="69" spans="2:9" ht="9" customHeight="1" x14ac:dyDescent="0.35">
      <c r="B69" s="53"/>
      <c r="C69" s="52"/>
      <c r="D69" s="7"/>
      <c r="E69" s="57"/>
      <c r="F69" s="57"/>
      <c r="G69" s="57"/>
      <c r="H69" s="57"/>
      <c r="I69" s="8"/>
    </row>
    <row r="70" spans="2:9" ht="9" customHeight="1" x14ac:dyDescent="0.35">
      <c r="B70" s="53"/>
      <c r="C70" s="52"/>
      <c r="D70" s="7"/>
      <c r="E70" s="57"/>
      <c r="F70" s="57"/>
      <c r="G70" s="57"/>
      <c r="H70" s="57"/>
      <c r="I70" s="8"/>
    </row>
    <row r="71" spans="2:9" ht="9" customHeight="1" x14ac:dyDescent="0.35">
      <c r="B71" s="53"/>
      <c r="C71" s="52"/>
      <c r="D71" s="7"/>
      <c r="E71" s="58" t="str">
        <f>IF(Paramètres!C3&lt;&gt;"",Paramètres!C3,"")</f>
        <v>DPGF</v>
      </c>
      <c r="F71" s="59"/>
      <c r="G71" s="59"/>
      <c r="H71" s="60"/>
      <c r="I71" s="8"/>
    </row>
    <row r="72" spans="2:9" ht="9" customHeight="1" x14ac:dyDescent="0.35">
      <c r="B72" s="53"/>
      <c r="C72" s="52"/>
      <c r="D72" s="7"/>
      <c r="E72" s="61"/>
      <c r="F72" s="62"/>
      <c r="G72" s="62"/>
      <c r="H72" s="63"/>
      <c r="I72" s="8"/>
    </row>
    <row r="73" spans="2:9" ht="9" customHeight="1" x14ac:dyDescent="0.35">
      <c r="B73" s="53"/>
      <c r="C73" s="51" t="s">
        <v>6</v>
      </c>
      <c r="D73" s="7"/>
      <c r="E73" s="61"/>
      <c r="F73" s="62"/>
      <c r="G73" s="62"/>
      <c r="H73" s="63"/>
      <c r="I73" s="8"/>
    </row>
    <row r="74" spans="2:9" ht="9" customHeight="1" x14ac:dyDescent="0.35">
      <c r="B74" s="53"/>
      <c r="C74" s="52"/>
      <c r="D74" s="7"/>
      <c r="E74" s="61"/>
      <c r="F74" s="62"/>
      <c r="G74" s="62"/>
      <c r="H74" s="63"/>
      <c r="I74" s="8"/>
    </row>
    <row r="75" spans="2:9" ht="9" customHeight="1" x14ac:dyDescent="0.35">
      <c r="B75" s="53"/>
      <c r="C75" s="52"/>
      <c r="D75" s="7"/>
      <c r="E75" s="61"/>
      <c r="F75" s="62"/>
      <c r="G75" s="62"/>
      <c r="H75" s="63"/>
      <c r="I75" s="8"/>
    </row>
    <row r="76" spans="2:9" ht="9" customHeight="1" x14ac:dyDescent="0.35">
      <c r="B76" s="53"/>
      <c r="C76" s="52"/>
      <c r="D76" s="7"/>
      <c r="E76" s="61"/>
      <c r="F76" s="62"/>
      <c r="G76" s="62"/>
      <c r="H76" s="63"/>
      <c r="I76" s="8"/>
    </row>
    <row r="77" spans="2:9" ht="9" customHeight="1" x14ac:dyDescent="0.35">
      <c r="B77" s="53"/>
      <c r="C77" s="52"/>
      <c r="D77" s="7"/>
      <c r="E77" s="64"/>
      <c r="F77" s="65"/>
      <c r="G77" s="65"/>
      <c r="H77" s="66"/>
      <c r="I77" s="8"/>
    </row>
    <row r="78" spans="2:9" ht="9" customHeight="1" x14ac:dyDescent="0.35">
      <c r="B78" s="53"/>
      <c r="C78" s="52"/>
      <c r="D78" s="7"/>
      <c r="E78" s="7"/>
      <c r="F78" s="7"/>
      <c r="G78" s="7"/>
      <c r="H78" s="7"/>
      <c r="I78" s="8"/>
    </row>
    <row r="79" spans="2:9" ht="9" customHeight="1" x14ac:dyDescent="0.35">
      <c r="B79" s="53"/>
      <c r="C79" s="52"/>
      <c r="D79" s="7"/>
      <c r="E79" s="7"/>
      <c r="F79" s="54" t="s">
        <v>0</v>
      </c>
      <c r="G79" s="54" t="str">
        <f>IF(Paramètres!C7&lt;&gt;"",Paramètres!C7,"")</f>
        <v/>
      </c>
      <c r="H79" s="7"/>
      <c r="I79" s="8"/>
    </row>
    <row r="80" spans="2:9" ht="9" customHeight="1" x14ac:dyDescent="0.35">
      <c r="B80" s="53"/>
      <c r="C80" s="51" t="s">
        <v>5</v>
      </c>
      <c r="D80" s="7"/>
      <c r="E80" s="7"/>
      <c r="F80" s="54"/>
      <c r="G80" s="54"/>
      <c r="H80" s="7"/>
      <c r="I80" s="8"/>
    </row>
    <row r="81" spans="2:9" ht="9" customHeight="1" x14ac:dyDescent="0.35">
      <c r="B81" s="53"/>
      <c r="C81" s="52"/>
      <c r="D81" s="7"/>
      <c r="E81" s="7"/>
      <c r="F81" s="54" t="s">
        <v>1</v>
      </c>
      <c r="G81" s="54" t="str">
        <f>IF(Paramètres!C13&lt;&gt;"",Paramètres!C13,"")</f>
        <v>31/10/2025</v>
      </c>
      <c r="H81" s="7"/>
      <c r="I81" s="8"/>
    </row>
    <row r="82" spans="2:9" ht="9" customHeight="1" x14ac:dyDescent="0.35">
      <c r="B82" s="53"/>
      <c r="C82" s="52"/>
      <c r="D82" s="7"/>
      <c r="E82" s="7"/>
      <c r="F82" s="54"/>
      <c r="G82" s="54"/>
      <c r="H82" s="7"/>
      <c r="I82" s="8"/>
    </row>
    <row r="83" spans="2:9" ht="9" customHeight="1" x14ac:dyDescent="0.35">
      <c r="B83" s="53"/>
      <c r="C83" s="52"/>
      <c r="D83" s="7"/>
      <c r="E83" s="7"/>
      <c r="F83" s="54" t="s">
        <v>2</v>
      </c>
      <c r="G83" s="54" t="str">
        <f>IF(Paramètres!C15&lt;&gt;"",Paramètres!C15,"")</f>
        <v>DCE</v>
      </c>
      <c r="H83" s="7"/>
      <c r="I83" s="8"/>
    </row>
    <row r="84" spans="2:9" ht="9" customHeight="1" x14ac:dyDescent="0.35">
      <c r="B84" s="53"/>
      <c r="C84" s="52"/>
      <c r="D84" s="7"/>
      <c r="E84" s="7"/>
      <c r="F84" s="54"/>
      <c r="G84" s="54"/>
      <c r="H84" s="7"/>
      <c r="I84" s="8"/>
    </row>
    <row r="85" spans="2:9" ht="9" customHeight="1" x14ac:dyDescent="0.35">
      <c r="B85" s="53"/>
      <c r="C85" s="52"/>
      <c r="D85" s="7"/>
      <c r="E85" s="7"/>
      <c r="F85" s="54" t="s">
        <v>3</v>
      </c>
      <c r="G85" s="54" t="str">
        <f>IF(Paramètres!C17&lt;&gt;"",Paramètres!C17,"")</f>
        <v>-</v>
      </c>
      <c r="H85" s="7"/>
      <c r="I85" s="8"/>
    </row>
    <row r="86" spans="2:9" ht="9" customHeight="1" x14ac:dyDescent="0.35">
      <c r="B86" s="53"/>
      <c r="C86" s="52"/>
      <c r="D86" s="7"/>
      <c r="E86" s="7"/>
      <c r="F86" s="54"/>
      <c r="G86" s="54"/>
      <c r="H86" s="7"/>
      <c r="I86" s="8"/>
    </row>
    <row r="87" spans="2:9" ht="9" customHeight="1" x14ac:dyDescent="0.35">
      <c r="B87" s="9"/>
      <c r="C87" s="10"/>
      <c r="D87" s="11"/>
      <c r="E87" s="11"/>
      <c r="F87" s="11"/>
      <c r="G87" s="11"/>
      <c r="H87" s="11"/>
      <c r="I87" s="12"/>
    </row>
  </sheetData>
  <sheetProtection algorithmName="SHA-512" hashValue="J3ySgzinDZUEwBUDrePZ/FZvtJDpnMIq65cfD5p4d/zDcGmjrrxoJrYcrCjxPp1ebdLrghEjJg8vHdsjtHOrRw==" saltValue="zJIP55jBJd+5IvEB50sUnQ==" spinCount="100000" sheet="1" objects="1" selectLockedCells="1"/>
  <mergeCells count="26">
    <mergeCell ref="E2:H10"/>
    <mergeCell ref="E11:H19"/>
    <mergeCell ref="E20:H27"/>
    <mergeCell ref="E28:H45"/>
    <mergeCell ref="E62:H65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C59:C65"/>
    <mergeCell ref="B59:B65"/>
    <mergeCell ref="C52:C58"/>
    <mergeCell ref="B52:B58"/>
    <mergeCell ref="C80:C86"/>
    <mergeCell ref="B80:B86"/>
    <mergeCell ref="C73:C79"/>
    <mergeCell ref="B73:B79"/>
    <mergeCell ref="C66:C72"/>
    <mergeCell ref="B66:B7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220"/>
  <sheetViews>
    <sheetView showGridLines="0" workbookViewId="0">
      <pane ySplit="3" topLeftCell="A4" activePane="bottomLeft" state="frozen"/>
      <selection pane="bottomLeft" activeCell="D218" sqref="D218:E219"/>
    </sheetView>
  </sheetViews>
  <sheetFormatPr baseColWidth="10" defaultColWidth="8.7265625" defaultRowHeight="14.5" x14ac:dyDescent="0.35"/>
  <cols>
    <col min="1" max="1" width="0" hidden="1" customWidth="1"/>
    <col min="2" max="2" width="5.453125" customWidth="1"/>
    <col min="3" max="3" width="0" hidden="1" customWidth="1"/>
    <col min="4" max="4" width="36" customWidth="1"/>
    <col min="5" max="8" width="8.1796875" customWidth="1"/>
    <col min="9" max="9" width="0" hidden="1" customWidth="1"/>
    <col min="10" max="11" width="12.54296875" customWidth="1"/>
    <col min="12" max="18" width="0" hidden="1" customWidth="1"/>
    <col min="19" max="69" width="10.7265625" customWidth="1"/>
  </cols>
  <sheetData>
    <row r="1" spans="1:18" ht="20" hidden="1" x14ac:dyDescent="0.35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spans="1:18" ht="20" x14ac:dyDescent="0.35">
      <c r="A3" s="7" t="s">
        <v>27</v>
      </c>
      <c r="B3" s="13" t="s">
        <v>28</v>
      </c>
      <c r="C3" s="13" t="s">
        <v>29</v>
      </c>
      <c r="D3" s="116" t="s">
        <v>30</v>
      </c>
      <c r="E3" s="116"/>
      <c r="F3" s="116"/>
      <c r="G3" s="13" t="s">
        <v>16</v>
      </c>
      <c r="H3" s="13" t="s">
        <v>31</v>
      </c>
      <c r="I3" s="13" t="s">
        <v>32</v>
      </c>
      <c r="J3" s="13" t="s">
        <v>33</v>
      </c>
      <c r="K3" s="13" t="s">
        <v>34</v>
      </c>
      <c r="L3" s="13" t="s">
        <v>35</v>
      </c>
      <c r="M3" s="13" t="s">
        <v>36</v>
      </c>
      <c r="N3" s="13" t="s">
        <v>37</v>
      </c>
      <c r="O3" s="13" t="s">
        <v>38</v>
      </c>
      <c r="P3" s="13" t="s">
        <v>39</v>
      </c>
      <c r="Q3" s="13" t="s">
        <v>40</v>
      </c>
      <c r="R3" s="13" t="s">
        <v>41</v>
      </c>
    </row>
    <row r="4" spans="1:18" ht="15.5" customHeight="1" x14ac:dyDescent="0.35">
      <c r="A4" s="7">
        <v>2</v>
      </c>
      <c r="B4" s="14" t="s">
        <v>42</v>
      </c>
      <c r="C4" s="14">
        <v>10</v>
      </c>
      <c r="D4" s="117" t="s">
        <v>43</v>
      </c>
      <c r="E4" s="117"/>
      <c r="F4" s="117"/>
      <c r="G4" s="15"/>
      <c r="H4" s="15"/>
      <c r="I4" s="15"/>
      <c r="J4" s="15"/>
      <c r="K4" s="16"/>
      <c r="L4" s="7"/>
    </row>
    <row r="5" spans="1:18" hidden="1" x14ac:dyDescent="0.35">
      <c r="A5" s="7">
        <v>3</v>
      </c>
    </row>
    <row r="6" spans="1:18" hidden="1" x14ac:dyDescent="0.35">
      <c r="A6" s="7" t="s">
        <v>44</v>
      </c>
    </row>
    <row r="7" spans="1:18" ht="15.5" customHeight="1" x14ac:dyDescent="0.35">
      <c r="A7" s="7">
        <v>3</v>
      </c>
      <c r="B7" s="17" t="s">
        <v>45</v>
      </c>
      <c r="C7" s="17" t="s">
        <v>46</v>
      </c>
      <c r="D7" s="118" t="s">
        <v>47</v>
      </c>
      <c r="E7" s="118"/>
      <c r="F7" s="118"/>
      <c r="G7" s="18"/>
      <c r="H7" s="18"/>
      <c r="I7" s="18"/>
      <c r="J7" s="18"/>
      <c r="K7" s="19"/>
      <c r="L7" s="7"/>
    </row>
    <row r="8" spans="1:18" x14ac:dyDescent="0.35">
      <c r="A8" s="7">
        <v>4</v>
      </c>
      <c r="B8" s="17" t="s">
        <v>48</v>
      </c>
      <c r="C8" s="17"/>
      <c r="D8" s="114" t="s">
        <v>49</v>
      </c>
      <c r="E8" s="114"/>
      <c r="F8" s="114"/>
      <c r="G8" s="20"/>
      <c r="H8" s="20"/>
      <c r="I8" s="20"/>
      <c r="J8" s="20"/>
      <c r="K8" s="21"/>
      <c r="L8" s="7"/>
    </row>
    <row r="9" spans="1:18" x14ac:dyDescent="0.35">
      <c r="A9" s="7">
        <v>6</v>
      </c>
      <c r="B9" s="17" t="s">
        <v>50</v>
      </c>
      <c r="C9" s="17"/>
      <c r="D9" s="115" t="s">
        <v>51</v>
      </c>
      <c r="E9" s="115"/>
      <c r="F9" s="115"/>
      <c r="G9" s="22"/>
      <c r="H9" s="22"/>
      <c r="I9" s="22"/>
      <c r="J9" s="22"/>
      <c r="K9" s="23"/>
      <c r="L9" s="7"/>
    </row>
    <row r="10" spans="1:18" hidden="1" x14ac:dyDescent="0.35">
      <c r="A10" s="7" t="s">
        <v>52</v>
      </c>
    </row>
    <row r="11" spans="1:18" hidden="1" x14ac:dyDescent="0.35">
      <c r="A11" s="7" t="s">
        <v>53</v>
      </c>
    </row>
    <row r="12" spans="1:18" x14ac:dyDescent="0.35">
      <c r="A12" s="7">
        <v>6</v>
      </c>
      <c r="B12" s="17" t="s">
        <v>54</v>
      </c>
      <c r="C12" s="17"/>
      <c r="D12" s="115" t="s">
        <v>55</v>
      </c>
      <c r="E12" s="115"/>
      <c r="F12" s="115"/>
      <c r="G12" s="22"/>
      <c r="H12" s="22"/>
      <c r="I12" s="22"/>
      <c r="J12" s="22"/>
      <c r="K12" s="23"/>
      <c r="L12" s="7"/>
    </row>
    <row r="13" spans="1:18" hidden="1" x14ac:dyDescent="0.35">
      <c r="A13" s="7" t="s">
        <v>52</v>
      </c>
    </row>
    <row r="14" spans="1:18" x14ac:dyDescent="0.35">
      <c r="A14" s="7">
        <v>9</v>
      </c>
      <c r="B14" s="24" t="s">
        <v>56</v>
      </c>
      <c r="C14" s="24"/>
      <c r="D14" s="99" t="s">
        <v>57</v>
      </c>
      <c r="E14" s="100"/>
      <c r="F14" s="100"/>
      <c r="G14" s="50" t="s">
        <v>15</v>
      </c>
      <c r="H14" s="26">
        <v>0</v>
      </c>
      <c r="I14" s="26"/>
      <c r="J14" s="27"/>
      <c r="K14" s="28">
        <f>IF(AND(H14= "",I14= ""), 0, ROUND(ROUND(J14, 2) * ROUND(IF(I14="",H14,I14),  3), 2))</f>
        <v>0</v>
      </c>
      <c r="L14" s="7"/>
      <c r="N14" s="29">
        <v>0.2</v>
      </c>
      <c r="R14" s="7">
        <v>1373</v>
      </c>
    </row>
    <row r="15" spans="1:18" hidden="1" x14ac:dyDescent="0.35">
      <c r="A15" s="7" t="s">
        <v>59</v>
      </c>
    </row>
    <row r="16" spans="1:18" x14ac:dyDescent="0.35">
      <c r="A16" s="7">
        <v>9</v>
      </c>
      <c r="B16" s="24" t="s">
        <v>60</v>
      </c>
      <c r="C16" s="24"/>
      <c r="D16" s="99" t="s">
        <v>61</v>
      </c>
      <c r="E16" s="100"/>
      <c r="F16" s="100"/>
      <c r="G16" s="50" t="s">
        <v>15</v>
      </c>
      <c r="H16" s="26">
        <v>0</v>
      </c>
      <c r="I16" s="26"/>
      <c r="J16" s="27"/>
      <c r="K16" s="28">
        <f>IF(AND(H16= "",I16= ""), 0, ROUND(ROUND(J16, 2) * ROUND(IF(I16="",H16,I16),  3), 2))</f>
        <v>0</v>
      </c>
      <c r="L16" s="7"/>
      <c r="N16" s="29">
        <v>0.2</v>
      </c>
      <c r="R16" s="7">
        <v>1373</v>
      </c>
    </row>
    <row r="17" spans="1:18" hidden="1" x14ac:dyDescent="0.35">
      <c r="A17" s="7" t="s">
        <v>59</v>
      </c>
    </row>
    <row r="18" spans="1:18" hidden="1" x14ac:dyDescent="0.35">
      <c r="A18" s="7" t="s">
        <v>53</v>
      </c>
    </row>
    <row r="19" spans="1:18" hidden="1" x14ac:dyDescent="0.35">
      <c r="A19" s="7" t="s">
        <v>62</v>
      </c>
    </row>
    <row r="20" spans="1:18" x14ac:dyDescent="0.35">
      <c r="A20" s="7">
        <v>4</v>
      </c>
      <c r="B20" s="17" t="s">
        <v>63</v>
      </c>
      <c r="C20" s="17"/>
      <c r="D20" s="114" t="s">
        <v>64</v>
      </c>
      <c r="E20" s="114"/>
      <c r="F20" s="114"/>
      <c r="G20" s="20"/>
      <c r="H20" s="20"/>
      <c r="I20" s="20"/>
      <c r="J20" s="20"/>
      <c r="K20" s="21"/>
      <c r="L20" s="7"/>
    </row>
    <row r="21" spans="1:18" hidden="1" x14ac:dyDescent="0.35">
      <c r="A21" s="7" t="s">
        <v>65</v>
      </c>
    </row>
    <row r="22" spans="1:18" hidden="1" x14ac:dyDescent="0.35">
      <c r="A22" s="7" t="s">
        <v>62</v>
      </c>
    </row>
    <row r="23" spans="1:18" x14ac:dyDescent="0.35">
      <c r="A23" s="7">
        <v>4</v>
      </c>
      <c r="B23" s="17" t="s">
        <v>66</v>
      </c>
      <c r="C23" s="17"/>
      <c r="D23" s="114" t="s">
        <v>67</v>
      </c>
      <c r="E23" s="114"/>
      <c r="F23" s="114"/>
      <c r="G23" s="20"/>
      <c r="H23" s="20"/>
      <c r="I23" s="20"/>
      <c r="J23" s="20"/>
      <c r="K23" s="21"/>
      <c r="L23" s="7"/>
    </row>
    <row r="24" spans="1:18" x14ac:dyDescent="0.35">
      <c r="A24" s="7">
        <v>5</v>
      </c>
      <c r="B24" s="17" t="s">
        <v>68</v>
      </c>
      <c r="C24" s="17"/>
      <c r="D24" s="113" t="s">
        <v>69</v>
      </c>
      <c r="E24" s="113"/>
      <c r="F24" s="113"/>
      <c r="G24" s="30"/>
      <c r="H24" s="30"/>
      <c r="I24" s="30"/>
      <c r="J24" s="30"/>
      <c r="K24" s="31"/>
      <c r="L24" s="7"/>
    </row>
    <row r="25" spans="1:18" hidden="1" x14ac:dyDescent="0.35">
      <c r="A25" s="7" t="s">
        <v>70</v>
      </c>
    </row>
    <row r="26" spans="1:18" ht="18" x14ac:dyDescent="0.35">
      <c r="A26" s="7">
        <v>6</v>
      </c>
      <c r="B26" s="17" t="s">
        <v>71</v>
      </c>
      <c r="C26" s="17"/>
      <c r="D26" s="115" t="s">
        <v>72</v>
      </c>
      <c r="E26" s="115"/>
      <c r="F26" s="115"/>
      <c r="G26" s="22"/>
      <c r="H26" s="22"/>
      <c r="I26" s="22"/>
      <c r="J26" s="22"/>
      <c r="K26" s="23"/>
      <c r="L26" s="7"/>
    </row>
    <row r="27" spans="1:18" hidden="1" x14ac:dyDescent="0.35">
      <c r="A27" s="7" t="s">
        <v>52</v>
      </c>
    </row>
    <row r="28" spans="1:18" ht="16" x14ac:dyDescent="0.35">
      <c r="A28" s="7">
        <v>9</v>
      </c>
      <c r="B28" s="24" t="s">
        <v>73</v>
      </c>
      <c r="C28" s="24"/>
      <c r="D28" s="99" t="s">
        <v>74</v>
      </c>
      <c r="E28" s="100"/>
      <c r="F28" s="100"/>
      <c r="G28" s="50" t="s">
        <v>15</v>
      </c>
      <c r="H28" s="26">
        <v>0</v>
      </c>
      <c r="I28" s="26"/>
      <c r="J28" s="27"/>
      <c r="K28" s="28">
        <f>IF(AND(H28= "",I28= ""), 0, ROUND(ROUND(J28, 2) * ROUND(IF(I28="",H28,I28),  3), 2))</f>
        <v>0</v>
      </c>
      <c r="L28" s="7"/>
      <c r="N28" s="29">
        <v>0.2</v>
      </c>
      <c r="R28" s="7">
        <v>1373</v>
      </c>
    </row>
    <row r="29" spans="1:18" ht="80" customHeight="1" x14ac:dyDescent="0.35">
      <c r="A29" s="7" t="s">
        <v>75</v>
      </c>
      <c r="B29" s="32"/>
      <c r="C29" s="32"/>
      <c r="D29" s="112" t="s">
        <v>76</v>
      </c>
      <c r="E29" s="112"/>
      <c r="F29" s="112"/>
      <c r="G29" s="112"/>
      <c r="H29" s="112"/>
      <c r="I29" s="112"/>
      <c r="J29" s="112"/>
      <c r="K29" s="32"/>
    </row>
    <row r="30" spans="1:18" hidden="1" x14ac:dyDescent="0.35">
      <c r="A30" s="7" t="s">
        <v>59</v>
      </c>
    </row>
    <row r="31" spans="1:18" ht="16" x14ac:dyDescent="0.35">
      <c r="A31" s="7">
        <v>9</v>
      </c>
      <c r="B31" s="24" t="s">
        <v>77</v>
      </c>
      <c r="C31" s="24"/>
      <c r="D31" s="99" t="s">
        <v>78</v>
      </c>
      <c r="E31" s="100"/>
      <c r="F31" s="100"/>
      <c r="G31" s="50" t="s">
        <v>15</v>
      </c>
      <c r="H31" s="26">
        <v>0</v>
      </c>
      <c r="I31" s="26"/>
      <c r="J31" s="27"/>
      <c r="K31" s="28">
        <f>IF(AND(H31= "",I31= ""), 0, ROUND(ROUND(J31, 2) * ROUND(IF(I31="",H31,I31),  3), 2))</f>
        <v>0</v>
      </c>
      <c r="L31" s="7"/>
      <c r="N31" s="29">
        <v>0.2</v>
      </c>
      <c r="R31" s="7">
        <v>1373</v>
      </c>
    </row>
    <row r="32" spans="1:18" ht="80" customHeight="1" x14ac:dyDescent="0.35">
      <c r="A32" s="7" t="s">
        <v>75</v>
      </c>
      <c r="B32" s="32"/>
      <c r="C32" s="32"/>
      <c r="D32" s="112" t="s">
        <v>79</v>
      </c>
      <c r="E32" s="112"/>
      <c r="F32" s="112"/>
      <c r="G32" s="112"/>
      <c r="H32" s="112"/>
      <c r="I32" s="112"/>
      <c r="J32" s="112"/>
      <c r="K32" s="32"/>
    </row>
    <row r="33" spans="1:18" hidden="1" x14ac:dyDescent="0.35">
      <c r="A33" s="7" t="s">
        <v>59</v>
      </c>
    </row>
    <row r="34" spans="1:18" hidden="1" x14ac:dyDescent="0.35">
      <c r="A34" s="7" t="s">
        <v>53</v>
      </c>
    </row>
    <row r="35" spans="1:18" hidden="1" x14ac:dyDescent="0.35">
      <c r="A35" s="7" t="s">
        <v>80</v>
      </c>
    </row>
    <row r="36" spans="1:18" x14ac:dyDescent="0.35">
      <c r="A36" s="7">
        <v>5</v>
      </c>
      <c r="B36" s="17" t="s">
        <v>81</v>
      </c>
      <c r="C36" s="17"/>
      <c r="D36" s="113" t="s">
        <v>82</v>
      </c>
      <c r="E36" s="113"/>
      <c r="F36" s="113"/>
      <c r="G36" s="30"/>
      <c r="H36" s="30"/>
      <c r="I36" s="30"/>
      <c r="J36" s="30"/>
      <c r="K36" s="31"/>
      <c r="L36" s="7"/>
    </row>
    <row r="37" spans="1:18" hidden="1" x14ac:dyDescent="0.35">
      <c r="A37" s="7" t="s">
        <v>70</v>
      </c>
    </row>
    <row r="38" spans="1:18" hidden="1" x14ac:dyDescent="0.35">
      <c r="A38" s="7" t="s">
        <v>80</v>
      </c>
    </row>
    <row r="39" spans="1:18" x14ac:dyDescent="0.35">
      <c r="A39" s="7">
        <v>5</v>
      </c>
      <c r="B39" s="17" t="s">
        <v>83</v>
      </c>
      <c r="C39" s="17"/>
      <c r="D39" s="113" t="s">
        <v>84</v>
      </c>
      <c r="E39" s="113"/>
      <c r="F39" s="113"/>
      <c r="G39" s="30"/>
      <c r="H39" s="30"/>
      <c r="I39" s="30"/>
      <c r="J39" s="30"/>
      <c r="K39" s="31"/>
      <c r="L39" s="7"/>
    </row>
    <row r="40" spans="1:18" ht="18" x14ac:dyDescent="0.35">
      <c r="A40" s="7">
        <v>6</v>
      </c>
      <c r="B40" s="17" t="s">
        <v>85</v>
      </c>
      <c r="C40" s="17"/>
      <c r="D40" s="115" t="s">
        <v>86</v>
      </c>
      <c r="E40" s="115"/>
      <c r="F40" s="115"/>
      <c r="G40" s="22"/>
      <c r="H40" s="22"/>
      <c r="I40" s="22"/>
      <c r="J40" s="22"/>
      <c r="K40" s="23"/>
      <c r="L40" s="7"/>
    </row>
    <row r="41" spans="1:18" hidden="1" x14ac:dyDescent="0.35">
      <c r="A41" s="7" t="s">
        <v>52</v>
      </c>
    </row>
    <row r="42" spans="1:18" ht="16" x14ac:dyDescent="0.35">
      <c r="A42" s="7">
        <v>9</v>
      </c>
      <c r="B42" s="24" t="s">
        <v>87</v>
      </c>
      <c r="C42" s="24"/>
      <c r="D42" s="99" t="s">
        <v>88</v>
      </c>
      <c r="E42" s="100"/>
      <c r="F42" s="100"/>
      <c r="G42" s="50" t="s">
        <v>16</v>
      </c>
      <c r="H42" s="26">
        <v>0</v>
      </c>
      <c r="I42" s="26"/>
      <c r="J42" s="27"/>
      <c r="K42" s="28">
        <f>IF(AND(H42= "",I42= ""), 0, ROUND(ROUND(J42, 2) * ROUND(IF(I42="",H42,I42),  3), 2))</f>
        <v>0</v>
      </c>
      <c r="L42" s="7"/>
      <c r="N42" s="29">
        <v>0.2</v>
      </c>
      <c r="R42" s="7">
        <v>1373</v>
      </c>
    </row>
    <row r="43" spans="1:18" ht="50" customHeight="1" x14ac:dyDescent="0.35">
      <c r="A43" s="7" t="s">
        <v>75</v>
      </c>
      <c r="B43" s="32"/>
      <c r="C43" s="32"/>
      <c r="D43" s="112" t="s">
        <v>89</v>
      </c>
      <c r="E43" s="112"/>
      <c r="F43" s="112"/>
      <c r="G43" s="112"/>
      <c r="H43" s="112"/>
      <c r="I43" s="112"/>
      <c r="J43" s="112"/>
      <c r="K43" s="32"/>
    </row>
    <row r="44" spans="1:18" hidden="1" x14ac:dyDescent="0.35">
      <c r="A44" s="7" t="s">
        <v>59</v>
      </c>
    </row>
    <row r="45" spans="1:18" hidden="1" x14ac:dyDescent="0.35">
      <c r="A45" s="7" t="s">
        <v>53</v>
      </c>
    </row>
    <row r="46" spans="1:18" ht="18" x14ac:dyDescent="0.35">
      <c r="A46" s="7">
        <v>6</v>
      </c>
      <c r="B46" s="17" t="s">
        <v>90</v>
      </c>
      <c r="C46" s="17"/>
      <c r="D46" s="115" t="s">
        <v>91</v>
      </c>
      <c r="E46" s="115"/>
      <c r="F46" s="115"/>
      <c r="G46" s="22"/>
      <c r="H46" s="22"/>
      <c r="I46" s="22"/>
      <c r="J46" s="22"/>
      <c r="K46" s="23"/>
      <c r="L46" s="7"/>
    </row>
    <row r="47" spans="1:18" hidden="1" x14ac:dyDescent="0.35">
      <c r="A47" s="7" t="s">
        <v>52</v>
      </c>
    </row>
    <row r="48" spans="1:18" ht="16" x14ac:dyDescent="0.35">
      <c r="A48" s="7">
        <v>9</v>
      </c>
      <c r="B48" s="24" t="s">
        <v>92</v>
      </c>
      <c r="C48" s="24"/>
      <c r="D48" s="99" t="s">
        <v>88</v>
      </c>
      <c r="E48" s="100"/>
      <c r="F48" s="100"/>
      <c r="G48" s="50" t="s">
        <v>16</v>
      </c>
      <c r="H48" s="26">
        <v>0</v>
      </c>
      <c r="I48" s="26"/>
      <c r="J48" s="27"/>
      <c r="K48" s="28">
        <f>IF(AND(H48= "",I48= ""), 0, ROUND(ROUND(J48, 2) * ROUND(IF(I48="",H48,I48),  3), 2))</f>
        <v>0</v>
      </c>
      <c r="L48" s="7"/>
      <c r="N48" s="29">
        <v>0.2</v>
      </c>
      <c r="R48" s="7">
        <v>1373</v>
      </c>
    </row>
    <row r="49" spans="1:18" ht="70" customHeight="1" x14ac:dyDescent="0.35">
      <c r="A49" s="7" t="s">
        <v>75</v>
      </c>
      <c r="B49" s="32"/>
      <c r="C49" s="32"/>
      <c r="D49" s="112" t="s">
        <v>93</v>
      </c>
      <c r="E49" s="112"/>
      <c r="F49" s="112"/>
      <c r="G49" s="112"/>
      <c r="H49" s="112"/>
      <c r="I49" s="112"/>
      <c r="J49" s="112"/>
      <c r="K49" s="32"/>
    </row>
    <row r="50" spans="1:18" hidden="1" x14ac:dyDescent="0.35">
      <c r="A50" s="7" t="s">
        <v>59</v>
      </c>
    </row>
    <row r="51" spans="1:18" ht="16" x14ac:dyDescent="0.35">
      <c r="A51" s="7">
        <v>9</v>
      </c>
      <c r="B51" s="24" t="s">
        <v>94</v>
      </c>
      <c r="C51" s="24"/>
      <c r="D51" s="99" t="s">
        <v>95</v>
      </c>
      <c r="E51" s="100"/>
      <c r="F51" s="100"/>
      <c r="G51" s="50" t="s">
        <v>16</v>
      </c>
      <c r="H51" s="26">
        <v>0</v>
      </c>
      <c r="I51" s="26"/>
      <c r="J51" s="27"/>
      <c r="K51" s="28">
        <f>IF(AND(H51= "",I51= ""), 0, ROUND(ROUND(J51, 2) * ROUND(IF(I51="",H51,I51),  3), 2))</f>
        <v>0</v>
      </c>
      <c r="L51" s="7"/>
      <c r="N51" s="29">
        <v>0.2</v>
      </c>
      <c r="R51" s="7">
        <v>1373</v>
      </c>
    </row>
    <row r="52" spans="1:18" ht="60" customHeight="1" x14ac:dyDescent="0.35">
      <c r="A52" s="7" t="s">
        <v>75</v>
      </c>
      <c r="B52" s="32"/>
      <c r="C52" s="32"/>
      <c r="D52" s="112" t="s">
        <v>96</v>
      </c>
      <c r="E52" s="112"/>
      <c r="F52" s="112"/>
      <c r="G52" s="112"/>
      <c r="H52" s="112"/>
      <c r="I52" s="112"/>
      <c r="J52" s="112"/>
      <c r="K52" s="32"/>
    </row>
    <row r="53" spans="1:18" hidden="1" x14ac:dyDescent="0.35">
      <c r="A53" s="7" t="s">
        <v>59</v>
      </c>
    </row>
    <row r="54" spans="1:18" hidden="1" x14ac:dyDescent="0.35">
      <c r="A54" s="7" t="s">
        <v>53</v>
      </c>
    </row>
    <row r="55" spans="1:18" ht="18" x14ac:dyDescent="0.35">
      <c r="A55" s="7">
        <v>6</v>
      </c>
      <c r="B55" s="17" t="s">
        <v>97</v>
      </c>
      <c r="C55" s="17"/>
      <c r="D55" s="115" t="s">
        <v>98</v>
      </c>
      <c r="E55" s="115"/>
      <c r="F55" s="115"/>
      <c r="G55" s="22"/>
      <c r="H55" s="22"/>
      <c r="I55" s="22"/>
      <c r="J55" s="22"/>
      <c r="K55" s="23"/>
      <c r="L55" s="7"/>
    </row>
    <row r="56" spans="1:18" hidden="1" x14ac:dyDescent="0.35">
      <c r="A56" s="7" t="s">
        <v>52</v>
      </c>
    </row>
    <row r="57" spans="1:18" ht="16" x14ac:dyDescent="0.35">
      <c r="A57" s="7">
        <v>9</v>
      </c>
      <c r="B57" s="24" t="s">
        <v>99</v>
      </c>
      <c r="C57" s="24"/>
      <c r="D57" s="99" t="s">
        <v>100</v>
      </c>
      <c r="E57" s="100"/>
      <c r="F57" s="100"/>
      <c r="G57" s="50" t="s">
        <v>16</v>
      </c>
      <c r="H57" s="26">
        <v>0</v>
      </c>
      <c r="I57" s="26"/>
      <c r="J57" s="27"/>
      <c r="K57" s="28">
        <f>IF(AND(H57= "",I57= ""), 0, ROUND(ROUND(J57, 2) * ROUND(IF(I57="",H57,I57),  3), 2))</f>
        <v>0</v>
      </c>
      <c r="L57" s="7"/>
      <c r="N57" s="29">
        <v>0.2</v>
      </c>
      <c r="R57" s="7">
        <v>1373</v>
      </c>
    </row>
    <row r="58" spans="1:18" ht="30" customHeight="1" x14ac:dyDescent="0.35">
      <c r="A58" s="7" t="s">
        <v>75</v>
      </c>
      <c r="B58" s="32"/>
      <c r="C58" s="32"/>
      <c r="D58" s="112" t="s">
        <v>101</v>
      </c>
      <c r="E58" s="112"/>
      <c r="F58" s="112"/>
      <c r="G58" s="112"/>
      <c r="H58" s="112"/>
      <c r="I58" s="112"/>
      <c r="J58" s="112"/>
      <c r="K58" s="32"/>
    </row>
    <row r="59" spans="1:18" hidden="1" x14ac:dyDescent="0.35">
      <c r="A59" s="7" t="s">
        <v>59</v>
      </c>
    </row>
    <row r="60" spans="1:18" ht="16" x14ac:dyDescent="0.35">
      <c r="A60" s="7">
        <v>9</v>
      </c>
      <c r="B60" s="24" t="s">
        <v>102</v>
      </c>
      <c r="C60" s="24"/>
      <c r="D60" s="99" t="s">
        <v>103</v>
      </c>
      <c r="E60" s="100"/>
      <c r="F60" s="100"/>
      <c r="G60" s="50" t="s">
        <v>16</v>
      </c>
      <c r="H60" s="26">
        <v>0</v>
      </c>
      <c r="I60" s="26"/>
      <c r="J60" s="27"/>
      <c r="K60" s="28">
        <f>IF(AND(H60= "",I60= ""), 0, ROUND(ROUND(J60, 2) * ROUND(IF(I60="",H60,I60),  3), 2))</f>
        <v>0</v>
      </c>
      <c r="L60" s="7"/>
      <c r="N60" s="29">
        <v>0.2</v>
      </c>
      <c r="R60" s="7">
        <v>1373</v>
      </c>
    </row>
    <row r="61" spans="1:18" ht="30" customHeight="1" x14ac:dyDescent="0.35">
      <c r="A61" s="7" t="s">
        <v>75</v>
      </c>
      <c r="B61" s="32"/>
      <c r="C61" s="32"/>
      <c r="D61" s="112" t="s">
        <v>104</v>
      </c>
      <c r="E61" s="112"/>
      <c r="F61" s="112"/>
      <c r="G61" s="112"/>
      <c r="H61" s="112"/>
      <c r="I61" s="112"/>
      <c r="J61" s="112"/>
      <c r="K61" s="32"/>
    </row>
    <row r="62" spans="1:18" hidden="1" x14ac:dyDescent="0.35">
      <c r="A62" s="7" t="s">
        <v>59</v>
      </c>
    </row>
    <row r="63" spans="1:18" hidden="1" x14ac:dyDescent="0.35">
      <c r="A63" s="7" t="s">
        <v>53</v>
      </c>
    </row>
    <row r="64" spans="1:18" ht="18" x14ac:dyDescent="0.35">
      <c r="A64" s="7">
        <v>6</v>
      </c>
      <c r="B64" s="17" t="s">
        <v>105</v>
      </c>
      <c r="C64" s="17"/>
      <c r="D64" s="115" t="s">
        <v>106</v>
      </c>
      <c r="E64" s="115"/>
      <c r="F64" s="115"/>
      <c r="G64" s="22"/>
      <c r="H64" s="22"/>
      <c r="I64" s="22"/>
      <c r="J64" s="22"/>
      <c r="K64" s="23"/>
      <c r="L64" s="7"/>
    </row>
    <row r="65" spans="1:18" hidden="1" x14ac:dyDescent="0.35">
      <c r="A65" s="7" t="s">
        <v>52</v>
      </c>
    </row>
    <row r="66" spans="1:18" ht="16" x14ac:dyDescent="0.35">
      <c r="A66" s="7">
        <v>9</v>
      </c>
      <c r="B66" s="24" t="s">
        <v>107</v>
      </c>
      <c r="C66" s="24"/>
      <c r="D66" s="99" t="s">
        <v>108</v>
      </c>
      <c r="E66" s="100"/>
      <c r="F66" s="100"/>
      <c r="G66" s="50" t="s">
        <v>16</v>
      </c>
      <c r="H66" s="26">
        <v>0</v>
      </c>
      <c r="I66" s="26"/>
      <c r="J66" s="27"/>
      <c r="K66" s="28">
        <f>IF(AND(H66= "",I66= ""), 0, ROUND(ROUND(J66, 2) * ROUND(IF(I66="",H66,I66),  3), 2))</f>
        <v>0</v>
      </c>
      <c r="L66" s="7"/>
      <c r="N66" s="29">
        <v>0.2</v>
      </c>
      <c r="R66" s="7">
        <v>1373</v>
      </c>
    </row>
    <row r="67" spans="1:18" ht="30" customHeight="1" x14ac:dyDescent="0.35">
      <c r="A67" s="7" t="s">
        <v>75</v>
      </c>
      <c r="B67" s="32"/>
      <c r="C67" s="32"/>
      <c r="D67" s="112" t="s">
        <v>109</v>
      </c>
      <c r="E67" s="112"/>
      <c r="F67" s="112"/>
      <c r="G67" s="112"/>
      <c r="H67" s="112"/>
      <c r="I67" s="112"/>
      <c r="J67" s="112"/>
      <c r="K67" s="32"/>
    </row>
    <row r="68" spans="1:18" hidden="1" x14ac:dyDescent="0.35">
      <c r="A68" s="7" t="s">
        <v>59</v>
      </c>
    </row>
    <row r="69" spans="1:18" hidden="1" x14ac:dyDescent="0.35">
      <c r="A69" s="7" t="s">
        <v>53</v>
      </c>
    </row>
    <row r="70" spans="1:18" hidden="1" x14ac:dyDescent="0.35">
      <c r="A70" s="7" t="s">
        <v>80</v>
      </c>
    </row>
    <row r="71" spans="1:18" hidden="1" x14ac:dyDescent="0.35">
      <c r="A71" s="7" t="s">
        <v>62</v>
      </c>
    </row>
    <row r="72" spans="1:18" x14ac:dyDescent="0.35">
      <c r="A72" s="7">
        <v>4</v>
      </c>
      <c r="B72" s="17" t="s">
        <v>110</v>
      </c>
      <c r="C72" s="17"/>
      <c r="D72" s="114" t="s">
        <v>111</v>
      </c>
      <c r="E72" s="114"/>
      <c r="F72" s="114"/>
      <c r="G72" s="20"/>
      <c r="H72" s="20"/>
      <c r="I72" s="20"/>
      <c r="J72" s="20"/>
      <c r="K72" s="21"/>
      <c r="L72" s="7"/>
    </row>
    <row r="73" spans="1:18" x14ac:dyDescent="0.35">
      <c r="A73" s="7">
        <v>5</v>
      </c>
      <c r="B73" s="17" t="s">
        <v>112</v>
      </c>
      <c r="C73" s="17"/>
      <c r="D73" s="113" t="s">
        <v>113</v>
      </c>
      <c r="E73" s="113"/>
      <c r="F73" s="113"/>
      <c r="G73" s="30"/>
      <c r="H73" s="30"/>
      <c r="I73" s="30"/>
      <c r="J73" s="30"/>
      <c r="K73" s="31"/>
      <c r="L73" s="7"/>
    </row>
    <row r="74" spans="1:18" hidden="1" x14ac:dyDescent="0.35">
      <c r="A74" s="7" t="s">
        <v>70</v>
      </c>
    </row>
    <row r="75" spans="1:18" x14ac:dyDescent="0.35">
      <c r="A75" s="7">
        <v>9</v>
      </c>
      <c r="B75" s="24" t="s">
        <v>114</v>
      </c>
      <c r="C75" s="24"/>
      <c r="D75" s="99" t="s">
        <v>115</v>
      </c>
      <c r="E75" s="100"/>
      <c r="F75" s="100"/>
      <c r="G75" s="50" t="s">
        <v>293</v>
      </c>
      <c r="H75" s="26">
        <v>0</v>
      </c>
      <c r="I75" s="26"/>
      <c r="J75" s="27"/>
      <c r="K75" s="28">
        <f>IF(AND(H75= "",I75= ""), 0, ROUND(ROUND(J75, 2) * ROUND(IF(I75="",H75,I75),  3), 2))</f>
        <v>0</v>
      </c>
      <c r="L75" s="7"/>
      <c r="N75" s="29">
        <v>0.2</v>
      </c>
      <c r="R75" s="7">
        <v>1373</v>
      </c>
    </row>
    <row r="76" spans="1:18" hidden="1" x14ac:dyDescent="0.35">
      <c r="A76" s="7" t="s">
        <v>59</v>
      </c>
    </row>
    <row r="77" spans="1:18" x14ac:dyDescent="0.35">
      <c r="A77" s="7">
        <v>9</v>
      </c>
      <c r="B77" s="24" t="s">
        <v>116</v>
      </c>
      <c r="C77" s="24"/>
      <c r="D77" s="99" t="s">
        <v>117</v>
      </c>
      <c r="E77" s="100"/>
      <c r="F77" s="100"/>
      <c r="G77" s="50" t="s">
        <v>293</v>
      </c>
      <c r="H77" s="26">
        <v>0</v>
      </c>
      <c r="I77" s="26"/>
      <c r="J77" s="27"/>
      <c r="K77" s="28">
        <f>IF(AND(H77= "",I77= ""), 0, ROUND(ROUND(J77, 2) * ROUND(IF(I77="",H77,I77),  3), 2))</f>
        <v>0</v>
      </c>
      <c r="L77" s="7"/>
      <c r="N77" s="29">
        <v>0.2</v>
      </c>
      <c r="R77" s="7">
        <v>1373</v>
      </c>
    </row>
    <row r="78" spans="1:18" hidden="1" x14ac:dyDescent="0.35">
      <c r="A78" s="7" t="s">
        <v>59</v>
      </c>
    </row>
    <row r="79" spans="1:18" hidden="1" x14ac:dyDescent="0.35">
      <c r="A79" s="7" t="s">
        <v>80</v>
      </c>
    </row>
    <row r="80" spans="1:18" x14ac:dyDescent="0.35">
      <c r="A80" s="7">
        <v>5</v>
      </c>
      <c r="B80" s="17" t="s">
        <v>118</v>
      </c>
      <c r="C80" s="17"/>
      <c r="D80" s="113" t="s">
        <v>119</v>
      </c>
      <c r="E80" s="113"/>
      <c r="F80" s="113"/>
      <c r="G80" s="30"/>
      <c r="H80" s="30"/>
      <c r="I80" s="30"/>
      <c r="J80" s="30"/>
      <c r="K80" s="31"/>
      <c r="L80" s="7"/>
    </row>
    <row r="81" spans="1:18" hidden="1" x14ac:dyDescent="0.35">
      <c r="A81" s="7" t="s">
        <v>70</v>
      </c>
    </row>
    <row r="82" spans="1:18" hidden="1" x14ac:dyDescent="0.35">
      <c r="A82" s="33" t="s">
        <v>120</v>
      </c>
    </row>
    <row r="83" spans="1:18" x14ac:dyDescent="0.35">
      <c r="A83" s="7">
        <v>9</v>
      </c>
      <c r="B83" s="24" t="s">
        <v>121</v>
      </c>
      <c r="C83" s="24"/>
      <c r="D83" s="99" t="s">
        <v>122</v>
      </c>
      <c r="E83" s="100"/>
      <c r="F83" s="100"/>
      <c r="G83" s="50" t="s">
        <v>16</v>
      </c>
      <c r="H83" s="26">
        <v>0</v>
      </c>
      <c r="I83" s="26"/>
      <c r="J83" s="27"/>
      <c r="K83" s="28">
        <f>IF(AND(H83= "",I83= ""), 0, ROUND(ROUND(J83, 2) * ROUND(IF(I83="",H83,I83),  3), 2))</f>
        <v>0</v>
      </c>
      <c r="L83" s="7"/>
      <c r="N83" s="29">
        <v>0.2</v>
      </c>
      <c r="R83" s="7">
        <v>1373</v>
      </c>
    </row>
    <row r="84" spans="1:18" hidden="1" x14ac:dyDescent="0.35">
      <c r="A84" s="7" t="s">
        <v>59</v>
      </c>
    </row>
    <row r="85" spans="1:18" x14ac:dyDescent="0.35">
      <c r="A85" s="7">
        <v>9</v>
      </c>
      <c r="B85" s="24" t="s">
        <v>123</v>
      </c>
      <c r="C85" s="24"/>
      <c r="D85" s="99" t="s">
        <v>124</v>
      </c>
      <c r="E85" s="100"/>
      <c r="F85" s="100"/>
      <c r="G85" s="50" t="s">
        <v>16</v>
      </c>
      <c r="H85" s="26">
        <v>0</v>
      </c>
      <c r="I85" s="26"/>
      <c r="J85" s="27"/>
      <c r="K85" s="28">
        <f>IF(AND(H85= "",I85= ""), 0, ROUND(ROUND(J85, 2) * ROUND(IF(I85="",H85,I85),  3), 2))</f>
        <v>0</v>
      </c>
      <c r="L85" s="7"/>
      <c r="N85" s="29">
        <v>0.2</v>
      </c>
      <c r="R85" s="7">
        <v>1373</v>
      </c>
    </row>
    <row r="86" spans="1:18" hidden="1" x14ac:dyDescent="0.35">
      <c r="A86" s="7" t="s">
        <v>59</v>
      </c>
    </row>
    <row r="87" spans="1:18" x14ac:dyDescent="0.35">
      <c r="A87" s="7">
        <v>9</v>
      </c>
      <c r="B87" s="24" t="s">
        <v>125</v>
      </c>
      <c r="C87" s="24"/>
      <c r="D87" s="99" t="s">
        <v>126</v>
      </c>
      <c r="E87" s="100"/>
      <c r="F87" s="100"/>
      <c r="G87" s="50" t="s">
        <v>16</v>
      </c>
      <c r="H87" s="26">
        <v>0</v>
      </c>
      <c r="I87" s="26"/>
      <c r="J87" s="27"/>
      <c r="K87" s="28">
        <f>IF(AND(H87= "",I87= ""), 0, ROUND(ROUND(J87, 2) * ROUND(IF(I87="",H87,I87),  3), 2))</f>
        <v>0</v>
      </c>
      <c r="L87" s="7"/>
      <c r="N87" s="29">
        <v>0.2</v>
      </c>
      <c r="R87" s="7">
        <v>1373</v>
      </c>
    </row>
    <row r="88" spans="1:18" hidden="1" x14ac:dyDescent="0.35">
      <c r="A88" s="7" t="s">
        <v>59</v>
      </c>
    </row>
    <row r="89" spans="1:18" x14ac:dyDescent="0.35">
      <c r="A89" s="7">
        <v>9</v>
      </c>
      <c r="B89" s="24" t="s">
        <v>127</v>
      </c>
      <c r="C89" s="24"/>
      <c r="D89" s="99" t="s">
        <v>128</v>
      </c>
      <c r="E89" s="100"/>
      <c r="F89" s="100"/>
      <c r="G89" s="50" t="s">
        <v>16</v>
      </c>
      <c r="H89" s="26">
        <v>0</v>
      </c>
      <c r="I89" s="26"/>
      <c r="J89" s="27"/>
      <c r="K89" s="28">
        <f>IF(AND(H89= "",I89= ""), 0, ROUND(ROUND(J89, 2) * ROUND(IF(I89="",H89,I89),  3), 2))</f>
        <v>0</v>
      </c>
      <c r="L89" s="7"/>
      <c r="N89" s="29">
        <v>0.2</v>
      </c>
      <c r="R89" s="7">
        <v>1373</v>
      </c>
    </row>
    <row r="90" spans="1:18" hidden="1" x14ac:dyDescent="0.35">
      <c r="A90" s="7" t="s">
        <v>59</v>
      </c>
    </row>
    <row r="91" spans="1:18" x14ac:dyDescent="0.35">
      <c r="A91" s="7">
        <v>9</v>
      </c>
      <c r="B91" s="24" t="s">
        <v>129</v>
      </c>
      <c r="C91" s="24"/>
      <c r="D91" s="99" t="s">
        <v>130</v>
      </c>
      <c r="E91" s="100"/>
      <c r="F91" s="100"/>
      <c r="G91" s="50" t="s">
        <v>16</v>
      </c>
      <c r="H91" s="26">
        <v>0</v>
      </c>
      <c r="I91" s="26"/>
      <c r="J91" s="27"/>
      <c r="K91" s="28">
        <f>IF(AND(H91= "",I91= ""), 0, ROUND(ROUND(J91, 2) * ROUND(IF(I91="",H91,I91),  3), 2))</f>
        <v>0</v>
      </c>
      <c r="L91" s="7"/>
      <c r="N91" s="29">
        <v>0.2</v>
      </c>
      <c r="R91" s="7">
        <v>1373</v>
      </c>
    </row>
    <row r="92" spans="1:18" hidden="1" x14ac:dyDescent="0.35">
      <c r="A92" s="7" t="s">
        <v>59</v>
      </c>
    </row>
    <row r="93" spans="1:18" hidden="1" x14ac:dyDescent="0.35">
      <c r="A93" s="7" t="s">
        <v>80</v>
      </c>
    </row>
    <row r="94" spans="1:18" x14ac:dyDescent="0.35">
      <c r="A94" s="7">
        <v>5</v>
      </c>
      <c r="B94" s="17" t="s">
        <v>131</v>
      </c>
      <c r="C94" s="17"/>
      <c r="D94" s="113" t="s">
        <v>132</v>
      </c>
      <c r="E94" s="113"/>
      <c r="F94" s="113"/>
      <c r="G94" s="30"/>
      <c r="H94" s="30"/>
      <c r="I94" s="30"/>
      <c r="J94" s="30"/>
      <c r="K94" s="31"/>
      <c r="L94" s="7"/>
    </row>
    <row r="95" spans="1:18" hidden="1" x14ac:dyDescent="0.35">
      <c r="A95" s="7" t="s">
        <v>70</v>
      </c>
    </row>
    <row r="96" spans="1:18" x14ac:dyDescent="0.35">
      <c r="A96" s="7">
        <v>9</v>
      </c>
      <c r="B96" s="24" t="s">
        <v>133</v>
      </c>
      <c r="C96" s="24"/>
      <c r="D96" s="99" t="s">
        <v>134</v>
      </c>
      <c r="E96" s="100"/>
      <c r="F96" s="100"/>
      <c r="G96" s="50" t="s">
        <v>15</v>
      </c>
      <c r="H96" s="26">
        <v>0</v>
      </c>
      <c r="I96" s="26"/>
      <c r="J96" s="27"/>
      <c r="K96" s="28">
        <f>IF(AND(H96= "",I96= ""), 0, ROUND(ROUND(J96, 2) * ROUND(IF(I96="",H96,I96),  3), 2))</f>
        <v>0</v>
      </c>
      <c r="L96" s="7"/>
      <c r="N96" s="29">
        <v>0.2</v>
      </c>
      <c r="R96" s="7">
        <v>1373</v>
      </c>
    </row>
    <row r="97" spans="1:18" ht="30" customHeight="1" x14ac:dyDescent="0.35">
      <c r="A97" s="7" t="s">
        <v>75</v>
      </c>
      <c r="B97" s="32"/>
      <c r="C97" s="32"/>
      <c r="D97" s="112" t="s">
        <v>135</v>
      </c>
      <c r="E97" s="112"/>
      <c r="F97" s="112"/>
      <c r="G97" s="112"/>
      <c r="H97" s="112"/>
      <c r="I97" s="112"/>
      <c r="J97" s="112"/>
      <c r="K97" s="32"/>
    </row>
    <row r="98" spans="1:18" hidden="1" x14ac:dyDescent="0.35">
      <c r="A98" s="7" t="s">
        <v>59</v>
      </c>
    </row>
    <row r="99" spans="1:18" hidden="1" x14ac:dyDescent="0.35">
      <c r="A99" s="7" t="s">
        <v>80</v>
      </c>
    </row>
    <row r="100" spans="1:18" x14ac:dyDescent="0.35">
      <c r="A100" s="7">
        <v>5</v>
      </c>
      <c r="B100" s="17" t="s">
        <v>136</v>
      </c>
      <c r="C100" s="17"/>
      <c r="D100" s="113" t="s">
        <v>137</v>
      </c>
      <c r="E100" s="113"/>
      <c r="F100" s="113"/>
      <c r="G100" s="30"/>
      <c r="H100" s="30"/>
      <c r="I100" s="30"/>
      <c r="J100" s="30"/>
      <c r="K100" s="31"/>
      <c r="L100" s="7"/>
    </row>
    <row r="101" spans="1:18" hidden="1" x14ac:dyDescent="0.35">
      <c r="A101" s="7" t="s">
        <v>70</v>
      </c>
    </row>
    <row r="102" spans="1:18" x14ac:dyDescent="0.35">
      <c r="A102" s="7">
        <v>9</v>
      </c>
      <c r="B102" s="24" t="s">
        <v>138</v>
      </c>
      <c r="C102" s="24"/>
      <c r="D102" s="99" t="s">
        <v>139</v>
      </c>
      <c r="E102" s="100"/>
      <c r="F102" s="100"/>
      <c r="G102" s="50" t="s">
        <v>293</v>
      </c>
      <c r="H102" s="26">
        <v>0</v>
      </c>
      <c r="I102" s="26"/>
      <c r="J102" s="27"/>
      <c r="K102" s="28">
        <f>IF(AND(H102= "",I102= ""), 0, ROUND(ROUND(J102, 2) * ROUND(IF(I102="",H102,I102),  3), 2))</f>
        <v>0</v>
      </c>
      <c r="L102" s="7"/>
      <c r="N102" s="29">
        <v>0.2</v>
      </c>
      <c r="R102" s="7">
        <v>1373</v>
      </c>
    </row>
    <row r="103" spans="1:18" ht="30" customHeight="1" x14ac:dyDescent="0.35">
      <c r="A103" s="7" t="s">
        <v>75</v>
      </c>
      <c r="B103" s="32"/>
      <c r="C103" s="32"/>
      <c r="D103" s="112" t="s">
        <v>140</v>
      </c>
      <c r="E103" s="112"/>
      <c r="F103" s="112"/>
      <c r="G103" s="112"/>
      <c r="H103" s="112"/>
      <c r="I103" s="112"/>
      <c r="J103" s="112"/>
      <c r="K103" s="32"/>
    </row>
    <row r="104" spans="1:18" hidden="1" x14ac:dyDescent="0.35">
      <c r="A104" s="7" t="s">
        <v>59</v>
      </c>
    </row>
    <row r="105" spans="1:18" x14ac:dyDescent="0.35">
      <c r="A105" s="7">
        <v>9</v>
      </c>
      <c r="B105" s="24" t="s">
        <v>141</v>
      </c>
      <c r="C105" s="24"/>
      <c r="D105" s="99" t="s">
        <v>142</v>
      </c>
      <c r="E105" s="100"/>
      <c r="F105" s="100"/>
      <c r="G105" s="50" t="s">
        <v>293</v>
      </c>
      <c r="H105" s="26">
        <v>0</v>
      </c>
      <c r="I105" s="26"/>
      <c r="J105" s="27"/>
      <c r="K105" s="28">
        <f>IF(AND(H105= "",I105= ""), 0, ROUND(ROUND(J105, 2) * ROUND(IF(I105="",H105,I105),  3), 2))</f>
        <v>0</v>
      </c>
      <c r="L105" s="7"/>
      <c r="N105" s="29">
        <v>0.2</v>
      </c>
      <c r="R105" s="7">
        <v>1373</v>
      </c>
    </row>
    <row r="106" spans="1:18" ht="130" customHeight="1" x14ac:dyDescent="0.35">
      <c r="A106" s="7" t="s">
        <v>75</v>
      </c>
      <c r="B106" s="32"/>
      <c r="C106" s="32"/>
      <c r="D106" s="112" t="s">
        <v>143</v>
      </c>
      <c r="E106" s="112"/>
      <c r="F106" s="112"/>
      <c r="G106" s="112"/>
      <c r="H106" s="112"/>
      <c r="I106" s="112"/>
      <c r="J106" s="112"/>
      <c r="K106" s="32"/>
    </row>
    <row r="107" spans="1:18" hidden="1" x14ac:dyDescent="0.35">
      <c r="A107" s="7" t="s">
        <v>59</v>
      </c>
    </row>
    <row r="108" spans="1:18" x14ac:dyDescent="0.35">
      <c r="A108" s="7">
        <v>9</v>
      </c>
      <c r="B108" s="24" t="s">
        <v>144</v>
      </c>
      <c r="C108" s="24"/>
      <c r="D108" s="99" t="s">
        <v>145</v>
      </c>
      <c r="E108" s="100"/>
      <c r="F108" s="100"/>
      <c r="G108" s="50" t="s">
        <v>293</v>
      </c>
      <c r="H108" s="26">
        <v>0</v>
      </c>
      <c r="I108" s="26"/>
      <c r="J108" s="27"/>
      <c r="K108" s="28">
        <f>IF(AND(H108= "",I108= ""), 0, ROUND(ROUND(J108, 2) * ROUND(IF(I108="",H108,I108),  3), 2))</f>
        <v>0</v>
      </c>
      <c r="L108" s="7"/>
      <c r="N108" s="29">
        <v>0.2</v>
      </c>
      <c r="R108" s="7">
        <v>1373</v>
      </c>
    </row>
    <row r="109" spans="1:18" ht="90" customHeight="1" x14ac:dyDescent="0.35">
      <c r="A109" s="7" t="s">
        <v>75</v>
      </c>
      <c r="B109" s="32"/>
      <c r="C109" s="32"/>
      <c r="D109" s="112" t="s">
        <v>146</v>
      </c>
      <c r="E109" s="112"/>
      <c r="F109" s="112"/>
      <c r="G109" s="112"/>
      <c r="H109" s="112"/>
      <c r="I109" s="112"/>
      <c r="J109" s="112"/>
      <c r="K109" s="32"/>
    </row>
    <row r="110" spans="1:18" hidden="1" x14ac:dyDescent="0.35">
      <c r="A110" s="7" t="s">
        <v>59</v>
      </c>
    </row>
    <row r="111" spans="1:18" hidden="1" x14ac:dyDescent="0.35">
      <c r="A111" s="7" t="s">
        <v>80</v>
      </c>
    </row>
    <row r="112" spans="1:18" x14ac:dyDescent="0.35">
      <c r="A112" s="7">
        <v>5</v>
      </c>
      <c r="B112" s="17" t="s">
        <v>147</v>
      </c>
      <c r="C112" s="17"/>
      <c r="D112" s="113" t="s">
        <v>148</v>
      </c>
      <c r="E112" s="113"/>
      <c r="F112" s="113"/>
      <c r="G112" s="30"/>
      <c r="H112" s="30"/>
      <c r="I112" s="30"/>
      <c r="J112" s="30"/>
      <c r="K112" s="31"/>
      <c r="L112" s="7"/>
    </row>
    <row r="113" spans="1:18" hidden="1" x14ac:dyDescent="0.35">
      <c r="A113" s="7" t="s">
        <v>70</v>
      </c>
    </row>
    <row r="114" spans="1:18" x14ac:dyDescent="0.35">
      <c r="A114" s="7">
        <v>9</v>
      </c>
      <c r="B114" s="24" t="s">
        <v>149</v>
      </c>
      <c r="C114" s="24"/>
      <c r="D114" s="99" t="s">
        <v>150</v>
      </c>
      <c r="E114" s="100"/>
      <c r="F114" s="100"/>
      <c r="G114" s="50" t="s">
        <v>15</v>
      </c>
      <c r="H114" s="26">
        <v>0</v>
      </c>
      <c r="I114" s="26"/>
      <c r="J114" s="27"/>
      <c r="K114" s="28">
        <f>IF(AND(H114= "",I114= ""), 0, ROUND(ROUND(J114, 2) * ROUND(IF(I114="",H114,I114),  3), 2))</f>
        <v>0</v>
      </c>
      <c r="L114" s="7"/>
      <c r="N114" s="29">
        <v>0.2</v>
      </c>
      <c r="R114" s="7">
        <v>1373</v>
      </c>
    </row>
    <row r="115" spans="1:18" ht="30" customHeight="1" x14ac:dyDescent="0.35">
      <c r="A115" s="7" t="s">
        <v>75</v>
      </c>
      <c r="B115" s="32"/>
      <c r="C115" s="32"/>
      <c r="D115" s="112" t="s">
        <v>151</v>
      </c>
      <c r="E115" s="112"/>
      <c r="F115" s="112"/>
      <c r="G115" s="112"/>
      <c r="H115" s="112"/>
      <c r="I115" s="112"/>
      <c r="J115" s="112"/>
      <c r="K115" s="32"/>
    </row>
    <row r="116" spans="1:18" hidden="1" x14ac:dyDescent="0.35">
      <c r="A116" s="7" t="s">
        <v>59</v>
      </c>
    </row>
    <row r="117" spans="1:18" hidden="1" x14ac:dyDescent="0.35">
      <c r="A117" s="7" t="s">
        <v>80</v>
      </c>
    </row>
    <row r="118" spans="1:18" x14ac:dyDescent="0.35">
      <c r="A118" s="7">
        <v>5</v>
      </c>
      <c r="B118" s="17" t="s">
        <v>152</v>
      </c>
      <c r="C118" s="17"/>
      <c r="D118" s="113" t="s">
        <v>153</v>
      </c>
      <c r="E118" s="113"/>
      <c r="F118" s="113"/>
      <c r="G118" s="30"/>
      <c r="H118" s="30"/>
      <c r="I118" s="30"/>
      <c r="J118" s="30"/>
      <c r="K118" s="31"/>
      <c r="L118" s="7"/>
    </row>
    <row r="119" spans="1:18" hidden="1" x14ac:dyDescent="0.35">
      <c r="A119" s="7" t="s">
        <v>70</v>
      </c>
    </row>
    <row r="120" spans="1:18" x14ac:dyDescent="0.35">
      <c r="A120" s="7">
        <v>9</v>
      </c>
      <c r="B120" s="24" t="s">
        <v>154</v>
      </c>
      <c r="C120" s="24"/>
      <c r="D120" s="99" t="s">
        <v>155</v>
      </c>
      <c r="E120" s="100"/>
      <c r="F120" s="100"/>
      <c r="G120" s="50" t="s">
        <v>15</v>
      </c>
      <c r="H120" s="26">
        <v>0</v>
      </c>
      <c r="I120" s="26"/>
      <c r="J120" s="27"/>
      <c r="K120" s="28">
        <f>IF(AND(H120= "",I120= ""), 0, ROUND(ROUND(J120, 2) * ROUND(IF(I120="",H120,I120),  3), 2))</f>
        <v>0</v>
      </c>
      <c r="L120" s="7"/>
      <c r="N120" s="29">
        <v>0.2</v>
      </c>
      <c r="R120" s="7">
        <v>1373</v>
      </c>
    </row>
    <row r="121" spans="1:18" ht="50" customHeight="1" x14ac:dyDescent="0.35">
      <c r="A121" s="7" t="s">
        <v>75</v>
      </c>
      <c r="B121" s="32"/>
      <c r="C121" s="32"/>
      <c r="D121" s="112" t="s">
        <v>156</v>
      </c>
      <c r="E121" s="112"/>
      <c r="F121" s="112"/>
      <c r="G121" s="112"/>
      <c r="H121" s="112"/>
      <c r="I121" s="112"/>
      <c r="J121" s="112"/>
      <c r="K121" s="32"/>
    </row>
    <row r="122" spans="1:18" hidden="1" x14ac:dyDescent="0.35">
      <c r="A122" s="7" t="s">
        <v>59</v>
      </c>
    </row>
    <row r="123" spans="1:18" hidden="1" x14ac:dyDescent="0.35">
      <c r="A123" s="7" t="s">
        <v>80</v>
      </c>
    </row>
    <row r="124" spans="1:18" x14ac:dyDescent="0.35">
      <c r="A124" s="7">
        <v>5</v>
      </c>
      <c r="B124" s="17" t="s">
        <v>157</v>
      </c>
      <c r="C124" s="17"/>
      <c r="D124" s="113" t="s">
        <v>158</v>
      </c>
      <c r="E124" s="113"/>
      <c r="F124" s="113"/>
      <c r="G124" s="30"/>
      <c r="H124" s="30"/>
      <c r="I124" s="30"/>
      <c r="J124" s="30"/>
      <c r="K124" s="31"/>
      <c r="L124" s="7"/>
    </row>
    <row r="125" spans="1:18" hidden="1" x14ac:dyDescent="0.35">
      <c r="A125" s="7" t="s">
        <v>70</v>
      </c>
    </row>
    <row r="126" spans="1:18" hidden="1" x14ac:dyDescent="0.35">
      <c r="A126" s="33" t="s">
        <v>159</v>
      </c>
    </row>
    <row r="127" spans="1:18" x14ac:dyDescent="0.35">
      <c r="A127" s="7">
        <v>9</v>
      </c>
      <c r="B127" s="24" t="s">
        <v>160</v>
      </c>
      <c r="C127" s="24"/>
      <c r="D127" s="99" t="s">
        <v>161</v>
      </c>
      <c r="E127" s="100"/>
      <c r="F127" s="100"/>
      <c r="G127" s="50" t="s">
        <v>15</v>
      </c>
      <c r="H127" s="26">
        <v>0</v>
      </c>
      <c r="I127" s="26"/>
      <c r="J127" s="27"/>
      <c r="K127" s="28">
        <f>IF(AND(H127= "",I127= ""), 0, ROUND(ROUND(J127, 2) * ROUND(IF(I127="",H127,I127),  3), 2))</f>
        <v>0</v>
      </c>
      <c r="L127" s="7"/>
      <c r="N127" s="29">
        <v>0.2</v>
      </c>
      <c r="R127" s="7">
        <v>1373</v>
      </c>
    </row>
    <row r="128" spans="1:18" ht="40" customHeight="1" x14ac:dyDescent="0.35">
      <c r="A128" s="7" t="s">
        <v>75</v>
      </c>
      <c r="B128" s="32"/>
      <c r="C128" s="32"/>
      <c r="D128" s="112" t="s">
        <v>162</v>
      </c>
      <c r="E128" s="112"/>
      <c r="F128" s="112"/>
      <c r="G128" s="112"/>
      <c r="H128" s="112"/>
      <c r="I128" s="112"/>
      <c r="J128" s="112"/>
      <c r="K128" s="32"/>
    </row>
    <row r="129" spans="1:18" hidden="1" x14ac:dyDescent="0.35">
      <c r="A129" s="7" t="s">
        <v>59</v>
      </c>
    </row>
    <row r="130" spans="1:18" hidden="1" x14ac:dyDescent="0.35">
      <c r="A130" s="7" t="s">
        <v>80</v>
      </c>
    </row>
    <row r="131" spans="1:18" hidden="1" x14ac:dyDescent="0.35">
      <c r="A131" s="7" t="s">
        <v>62</v>
      </c>
    </row>
    <row r="132" spans="1:18" x14ac:dyDescent="0.35">
      <c r="A132" s="7">
        <v>4</v>
      </c>
      <c r="B132" s="17" t="s">
        <v>163</v>
      </c>
      <c r="C132" s="17"/>
      <c r="D132" s="114" t="s">
        <v>164</v>
      </c>
      <c r="E132" s="114"/>
      <c r="F132" s="114"/>
      <c r="G132" s="20"/>
      <c r="H132" s="20"/>
      <c r="I132" s="20"/>
      <c r="J132" s="20"/>
      <c r="K132" s="21"/>
      <c r="L132" s="7"/>
    </row>
    <row r="133" spans="1:18" hidden="1" x14ac:dyDescent="0.35">
      <c r="A133" s="7" t="s">
        <v>65</v>
      </c>
    </row>
    <row r="134" spans="1:18" x14ac:dyDescent="0.35">
      <c r="A134" s="7">
        <v>5</v>
      </c>
      <c r="B134" s="17" t="s">
        <v>165</v>
      </c>
      <c r="C134" s="17"/>
      <c r="D134" s="113" t="s">
        <v>166</v>
      </c>
      <c r="E134" s="113"/>
      <c r="F134" s="113"/>
      <c r="G134" s="30"/>
      <c r="H134" s="30"/>
      <c r="I134" s="30"/>
      <c r="J134" s="30"/>
      <c r="K134" s="31"/>
      <c r="L134" s="7"/>
    </row>
    <row r="135" spans="1:18" hidden="1" x14ac:dyDescent="0.35">
      <c r="A135" s="7" t="s">
        <v>70</v>
      </c>
    </row>
    <row r="136" spans="1:18" x14ac:dyDescent="0.35">
      <c r="A136" s="7">
        <v>9</v>
      </c>
      <c r="B136" s="24" t="s">
        <v>167</v>
      </c>
      <c r="C136" s="24"/>
      <c r="D136" s="99" t="s">
        <v>168</v>
      </c>
      <c r="E136" s="100"/>
      <c r="F136" s="100"/>
      <c r="G136" s="50" t="s">
        <v>293</v>
      </c>
      <c r="H136" s="26">
        <v>0</v>
      </c>
      <c r="I136" s="26"/>
      <c r="J136" s="27"/>
      <c r="K136" s="28">
        <f>IF(AND(H136= "",I136= ""), 0, ROUND(ROUND(J136, 2) * ROUND(IF(I136="",H136,I136),  3), 2))</f>
        <v>0</v>
      </c>
      <c r="L136" s="7"/>
      <c r="N136" s="29">
        <v>0.2</v>
      </c>
      <c r="R136" s="7">
        <v>1373</v>
      </c>
    </row>
    <row r="137" spans="1:18" ht="30" customHeight="1" x14ac:dyDescent="0.35">
      <c r="A137" s="7" t="s">
        <v>75</v>
      </c>
      <c r="B137" s="32"/>
      <c r="C137" s="32"/>
      <c r="D137" s="112" t="s">
        <v>169</v>
      </c>
      <c r="E137" s="112"/>
      <c r="F137" s="112"/>
      <c r="G137" s="112"/>
      <c r="H137" s="112"/>
      <c r="I137" s="112"/>
      <c r="J137" s="112"/>
      <c r="K137" s="32"/>
    </row>
    <row r="138" spans="1:18" hidden="1" x14ac:dyDescent="0.35">
      <c r="A138" s="7" t="s">
        <v>59</v>
      </c>
    </row>
    <row r="139" spans="1:18" hidden="1" x14ac:dyDescent="0.35">
      <c r="A139" s="7" t="s">
        <v>80</v>
      </c>
    </row>
    <row r="140" spans="1:18" x14ac:dyDescent="0.35">
      <c r="A140" s="7">
        <v>5</v>
      </c>
      <c r="B140" s="17" t="s">
        <v>170</v>
      </c>
      <c r="C140" s="17"/>
      <c r="D140" s="113" t="s">
        <v>171</v>
      </c>
      <c r="E140" s="113"/>
      <c r="F140" s="113"/>
      <c r="G140" s="30"/>
      <c r="H140" s="30"/>
      <c r="I140" s="30"/>
      <c r="J140" s="30"/>
      <c r="K140" s="31"/>
      <c r="L140" s="7"/>
    </row>
    <row r="141" spans="1:18" hidden="1" x14ac:dyDescent="0.35">
      <c r="A141" s="7" t="s">
        <v>70</v>
      </c>
    </row>
    <row r="142" spans="1:18" x14ac:dyDescent="0.35">
      <c r="A142" s="7">
        <v>9</v>
      </c>
      <c r="B142" s="24" t="s">
        <v>172</v>
      </c>
      <c r="C142" s="24"/>
      <c r="D142" s="99" t="s">
        <v>168</v>
      </c>
      <c r="E142" s="100"/>
      <c r="F142" s="100"/>
      <c r="G142" s="50" t="s">
        <v>293</v>
      </c>
      <c r="H142" s="26">
        <v>0</v>
      </c>
      <c r="I142" s="26"/>
      <c r="J142" s="27"/>
      <c r="K142" s="28">
        <f>IF(AND(H142= "",I142= ""), 0, ROUND(ROUND(J142, 2) * ROUND(IF(I142="",H142,I142),  3), 2))</f>
        <v>0</v>
      </c>
      <c r="L142" s="7"/>
      <c r="N142" s="29">
        <v>0.2</v>
      </c>
      <c r="R142" s="7">
        <v>1373</v>
      </c>
    </row>
    <row r="143" spans="1:18" ht="30" customHeight="1" x14ac:dyDescent="0.35">
      <c r="A143" s="7" t="s">
        <v>75</v>
      </c>
      <c r="B143" s="32"/>
      <c r="C143" s="32"/>
      <c r="D143" s="112" t="s">
        <v>173</v>
      </c>
      <c r="E143" s="112"/>
      <c r="F143" s="112"/>
      <c r="G143" s="112"/>
      <c r="H143" s="112"/>
      <c r="I143" s="112"/>
      <c r="J143" s="112"/>
      <c r="K143" s="32"/>
    </row>
    <row r="144" spans="1:18" hidden="1" x14ac:dyDescent="0.35">
      <c r="A144" s="7" t="s">
        <v>59</v>
      </c>
    </row>
    <row r="145" spans="1:18" hidden="1" x14ac:dyDescent="0.35">
      <c r="A145" s="7" t="s">
        <v>80</v>
      </c>
    </row>
    <row r="146" spans="1:18" x14ac:dyDescent="0.35">
      <c r="A146" s="7">
        <v>5</v>
      </c>
      <c r="B146" s="17" t="s">
        <v>174</v>
      </c>
      <c r="C146" s="17"/>
      <c r="D146" s="113" t="s">
        <v>175</v>
      </c>
      <c r="E146" s="113"/>
      <c r="F146" s="113"/>
      <c r="G146" s="30"/>
      <c r="H146" s="30"/>
      <c r="I146" s="30"/>
      <c r="J146" s="30"/>
      <c r="K146" s="31"/>
      <c r="L146" s="7"/>
    </row>
    <row r="147" spans="1:18" hidden="1" x14ac:dyDescent="0.35">
      <c r="A147" s="7" t="s">
        <v>70</v>
      </c>
    </row>
    <row r="148" spans="1:18" x14ac:dyDescent="0.35">
      <c r="A148" s="7">
        <v>9</v>
      </c>
      <c r="B148" s="24" t="s">
        <v>176</v>
      </c>
      <c r="C148" s="24"/>
      <c r="D148" s="99" t="s">
        <v>177</v>
      </c>
      <c r="E148" s="100"/>
      <c r="F148" s="100"/>
      <c r="G148" s="50" t="s">
        <v>293</v>
      </c>
      <c r="H148" s="26">
        <v>0</v>
      </c>
      <c r="I148" s="26"/>
      <c r="J148" s="27"/>
      <c r="K148" s="28">
        <f>IF(AND(H148= "",I148= ""), 0, ROUND(ROUND(J148, 2) * ROUND(IF(I148="",H148,I148),  3), 2))</f>
        <v>0</v>
      </c>
      <c r="L148" s="7"/>
      <c r="N148" s="29">
        <v>0.2</v>
      </c>
      <c r="R148" s="7">
        <v>1373</v>
      </c>
    </row>
    <row r="149" spans="1:18" ht="30" customHeight="1" x14ac:dyDescent="0.35">
      <c r="A149" s="7" t="s">
        <v>75</v>
      </c>
      <c r="B149" s="32"/>
      <c r="C149" s="32"/>
      <c r="D149" s="112" t="s">
        <v>178</v>
      </c>
      <c r="E149" s="112"/>
      <c r="F149" s="112"/>
      <c r="G149" s="112"/>
      <c r="H149" s="112"/>
      <c r="I149" s="112"/>
      <c r="J149" s="112"/>
      <c r="K149" s="32"/>
    </row>
    <row r="150" spans="1:18" hidden="1" x14ac:dyDescent="0.35">
      <c r="A150" s="7" t="s">
        <v>59</v>
      </c>
    </row>
    <row r="151" spans="1:18" hidden="1" x14ac:dyDescent="0.35">
      <c r="A151" s="7" t="s">
        <v>80</v>
      </c>
    </row>
    <row r="152" spans="1:18" x14ac:dyDescent="0.35">
      <c r="A152" s="7">
        <v>5</v>
      </c>
      <c r="B152" s="17" t="s">
        <v>179</v>
      </c>
      <c r="C152" s="17"/>
      <c r="D152" s="113" t="s">
        <v>180</v>
      </c>
      <c r="E152" s="113"/>
      <c r="F152" s="113"/>
      <c r="G152" s="30"/>
      <c r="H152" s="30"/>
      <c r="I152" s="30"/>
      <c r="J152" s="30"/>
      <c r="K152" s="31"/>
      <c r="L152" s="7"/>
    </row>
    <row r="153" spans="1:18" hidden="1" x14ac:dyDescent="0.35">
      <c r="A153" s="7" t="s">
        <v>70</v>
      </c>
    </row>
    <row r="154" spans="1:18" x14ac:dyDescent="0.35">
      <c r="A154" s="7">
        <v>9</v>
      </c>
      <c r="B154" s="24" t="s">
        <v>181</v>
      </c>
      <c r="C154" s="24"/>
      <c r="D154" s="99" t="s">
        <v>182</v>
      </c>
      <c r="E154" s="100"/>
      <c r="F154" s="100"/>
      <c r="G154" s="50" t="s">
        <v>293</v>
      </c>
      <c r="H154" s="26">
        <v>0</v>
      </c>
      <c r="I154" s="26"/>
      <c r="J154" s="27"/>
      <c r="K154" s="28">
        <f>IF(AND(H154= "",I154= ""), 0, ROUND(ROUND(J154, 2) * ROUND(IF(I154="",H154,I154),  3), 2))</f>
        <v>0</v>
      </c>
      <c r="L154" s="7"/>
      <c r="N154" s="29">
        <v>0.2</v>
      </c>
      <c r="R154" s="7">
        <v>1373</v>
      </c>
    </row>
    <row r="155" spans="1:18" ht="30" customHeight="1" x14ac:dyDescent="0.35">
      <c r="A155" s="7" t="s">
        <v>75</v>
      </c>
      <c r="B155" s="32"/>
      <c r="C155" s="32"/>
      <c r="D155" s="112" t="s">
        <v>183</v>
      </c>
      <c r="E155" s="112"/>
      <c r="F155" s="112"/>
      <c r="G155" s="112"/>
      <c r="H155" s="112"/>
      <c r="I155" s="112"/>
      <c r="J155" s="112"/>
      <c r="K155" s="32"/>
    </row>
    <row r="156" spans="1:18" hidden="1" x14ac:dyDescent="0.35">
      <c r="A156" s="7" t="s">
        <v>59</v>
      </c>
    </row>
    <row r="157" spans="1:18" x14ac:dyDescent="0.35">
      <c r="A157" s="7">
        <v>9</v>
      </c>
      <c r="B157" s="24" t="s">
        <v>184</v>
      </c>
      <c r="C157" s="24"/>
      <c r="D157" s="99" t="s">
        <v>185</v>
      </c>
      <c r="E157" s="100"/>
      <c r="F157" s="100"/>
      <c r="G157" s="50" t="s">
        <v>293</v>
      </c>
      <c r="H157" s="26">
        <v>0</v>
      </c>
      <c r="I157" s="26"/>
      <c r="J157" s="27"/>
      <c r="K157" s="28">
        <f>IF(AND(H157= "",I157= ""), 0, ROUND(ROUND(J157, 2) * ROUND(IF(I157="",H157,I157),  3), 2))</f>
        <v>0</v>
      </c>
      <c r="L157" s="7"/>
      <c r="N157" s="29">
        <v>0.2</v>
      </c>
      <c r="R157" s="7">
        <v>1373</v>
      </c>
    </row>
    <row r="158" spans="1:18" hidden="1" x14ac:dyDescent="0.35">
      <c r="A158" s="7" t="s">
        <v>59</v>
      </c>
    </row>
    <row r="159" spans="1:18" hidden="1" x14ac:dyDescent="0.35">
      <c r="A159" s="7" t="s">
        <v>80</v>
      </c>
    </row>
    <row r="160" spans="1:18" x14ac:dyDescent="0.35">
      <c r="A160" s="7">
        <v>5</v>
      </c>
      <c r="B160" s="17" t="s">
        <v>186</v>
      </c>
      <c r="C160" s="17"/>
      <c r="D160" s="113" t="s">
        <v>187</v>
      </c>
      <c r="E160" s="113"/>
      <c r="F160" s="113"/>
      <c r="G160" s="30"/>
      <c r="H160" s="30"/>
      <c r="I160" s="30"/>
      <c r="J160" s="30"/>
      <c r="K160" s="31"/>
      <c r="L160" s="7"/>
    </row>
    <row r="161" spans="1:18" hidden="1" x14ac:dyDescent="0.35">
      <c r="A161" s="7" t="s">
        <v>70</v>
      </c>
    </row>
    <row r="162" spans="1:18" x14ac:dyDescent="0.35">
      <c r="A162" s="7">
        <v>9</v>
      </c>
      <c r="B162" s="24" t="s">
        <v>188</v>
      </c>
      <c r="C162" s="24"/>
      <c r="D162" s="99" t="s">
        <v>189</v>
      </c>
      <c r="E162" s="100"/>
      <c r="F162" s="100"/>
      <c r="G162" s="50" t="s">
        <v>16</v>
      </c>
      <c r="H162" s="26">
        <v>0</v>
      </c>
      <c r="I162" s="26"/>
      <c r="J162" s="27"/>
      <c r="K162" s="28">
        <f>IF(AND(H162= "",I162= ""), 0, ROUND(ROUND(J162, 2) * ROUND(IF(I162="",H162,I162),  3), 2))</f>
        <v>0</v>
      </c>
      <c r="L162" s="7"/>
      <c r="N162" s="29">
        <v>0.2</v>
      </c>
      <c r="R162" s="7">
        <v>1373</v>
      </c>
    </row>
    <row r="163" spans="1:18" ht="30" customHeight="1" x14ac:dyDescent="0.35">
      <c r="A163" s="7" t="s">
        <v>75</v>
      </c>
      <c r="B163" s="32"/>
      <c r="C163" s="32"/>
      <c r="D163" s="112" t="s">
        <v>178</v>
      </c>
      <c r="E163" s="112"/>
      <c r="F163" s="112"/>
      <c r="G163" s="112"/>
      <c r="H163" s="112"/>
      <c r="I163" s="112"/>
      <c r="J163" s="112"/>
      <c r="K163" s="32"/>
    </row>
    <row r="164" spans="1:18" hidden="1" x14ac:dyDescent="0.35">
      <c r="A164" s="7" t="s">
        <v>59</v>
      </c>
    </row>
    <row r="165" spans="1:18" hidden="1" x14ac:dyDescent="0.35">
      <c r="A165" s="7" t="s">
        <v>80</v>
      </c>
    </row>
    <row r="166" spans="1:18" x14ac:dyDescent="0.35">
      <c r="A166" s="7">
        <v>5</v>
      </c>
      <c r="B166" s="17" t="s">
        <v>190</v>
      </c>
      <c r="C166" s="17"/>
      <c r="D166" s="113" t="s">
        <v>191</v>
      </c>
      <c r="E166" s="113"/>
      <c r="F166" s="113"/>
      <c r="G166" s="30"/>
      <c r="H166" s="30"/>
      <c r="I166" s="30"/>
      <c r="J166" s="30"/>
      <c r="K166" s="31"/>
      <c r="L166" s="7"/>
    </row>
    <row r="167" spans="1:18" hidden="1" x14ac:dyDescent="0.35">
      <c r="A167" s="7" t="s">
        <v>70</v>
      </c>
    </row>
    <row r="168" spans="1:18" x14ac:dyDescent="0.35">
      <c r="A168" s="7">
        <v>9</v>
      </c>
      <c r="B168" s="24" t="s">
        <v>192</v>
      </c>
      <c r="C168" s="24"/>
      <c r="D168" s="99" t="s">
        <v>193</v>
      </c>
      <c r="E168" s="100"/>
      <c r="F168" s="100"/>
      <c r="G168" s="50" t="s">
        <v>16</v>
      </c>
      <c r="H168" s="26">
        <v>0</v>
      </c>
      <c r="I168" s="26"/>
      <c r="J168" s="27"/>
      <c r="K168" s="28">
        <f>IF(AND(H168= "",I168= ""), 0, ROUND(ROUND(J168, 2) * ROUND(IF(I168="",H168,I168),  3), 2))</f>
        <v>0</v>
      </c>
      <c r="L168" s="7"/>
      <c r="N168" s="29">
        <v>0.2</v>
      </c>
      <c r="R168" s="7">
        <v>1373</v>
      </c>
    </row>
    <row r="169" spans="1:18" ht="30" customHeight="1" x14ac:dyDescent="0.35">
      <c r="A169" s="7" t="s">
        <v>75</v>
      </c>
      <c r="B169" s="32"/>
      <c r="C169" s="32"/>
      <c r="D169" s="112" t="s">
        <v>178</v>
      </c>
      <c r="E169" s="112"/>
      <c r="F169" s="112"/>
      <c r="G169" s="112"/>
      <c r="H169" s="112"/>
      <c r="I169" s="112"/>
      <c r="J169" s="112"/>
      <c r="K169" s="32"/>
    </row>
    <row r="170" spans="1:18" hidden="1" x14ac:dyDescent="0.35">
      <c r="A170" s="7" t="s">
        <v>59</v>
      </c>
    </row>
    <row r="171" spans="1:18" hidden="1" x14ac:dyDescent="0.35">
      <c r="A171" s="7" t="s">
        <v>80</v>
      </c>
    </row>
    <row r="172" spans="1:18" x14ac:dyDescent="0.35">
      <c r="A172" s="7">
        <v>5</v>
      </c>
      <c r="B172" s="17" t="s">
        <v>194</v>
      </c>
      <c r="C172" s="17"/>
      <c r="D172" s="113" t="s">
        <v>195</v>
      </c>
      <c r="E172" s="113"/>
      <c r="F172" s="113"/>
      <c r="G172" s="30"/>
      <c r="H172" s="30"/>
      <c r="I172" s="30"/>
      <c r="J172" s="30"/>
      <c r="K172" s="31"/>
      <c r="L172" s="7"/>
    </row>
    <row r="173" spans="1:18" hidden="1" x14ac:dyDescent="0.35">
      <c r="A173" s="7" t="s">
        <v>70</v>
      </c>
    </row>
    <row r="174" spans="1:18" x14ac:dyDescent="0.35">
      <c r="A174" s="7">
        <v>9</v>
      </c>
      <c r="B174" s="24" t="s">
        <v>196</v>
      </c>
      <c r="C174" s="24"/>
      <c r="D174" s="99" t="s">
        <v>197</v>
      </c>
      <c r="E174" s="100"/>
      <c r="F174" s="100"/>
      <c r="G174" s="50" t="s">
        <v>16</v>
      </c>
      <c r="H174" s="26">
        <v>0</v>
      </c>
      <c r="I174" s="26"/>
      <c r="J174" s="27"/>
      <c r="K174" s="28">
        <f>IF(AND(H174= "",I174= ""), 0, ROUND(ROUND(J174, 2) * ROUND(IF(I174="",H174,I174),  3), 2))</f>
        <v>0</v>
      </c>
      <c r="L174" s="7"/>
      <c r="N174" s="29">
        <v>0.2</v>
      </c>
      <c r="R174" s="7">
        <v>1373</v>
      </c>
    </row>
    <row r="175" spans="1:18" ht="50" customHeight="1" x14ac:dyDescent="0.35">
      <c r="A175" s="7" t="s">
        <v>75</v>
      </c>
      <c r="B175" s="32"/>
      <c r="C175" s="32"/>
      <c r="D175" s="112" t="s">
        <v>198</v>
      </c>
      <c r="E175" s="112"/>
      <c r="F175" s="112"/>
      <c r="G175" s="112"/>
      <c r="H175" s="112"/>
      <c r="I175" s="112"/>
      <c r="J175" s="112"/>
      <c r="K175" s="32"/>
    </row>
    <row r="176" spans="1:18" hidden="1" x14ac:dyDescent="0.35">
      <c r="A176" s="7" t="s">
        <v>59</v>
      </c>
    </row>
    <row r="177" spans="1:18" hidden="1" x14ac:dyDescent="0.35">
      <c r="A177" s="7" t="s">
        <v>80</v>
      </c>
    </row>
    <row r="178" spans="1:18" hidden="1" x14ac:dyDescent="0.35">
      <c r="A178" s="7" t="s">
        <v>62</v>
      </c>
    </row>
    <row r="179" spans="1:18" x14ac:dyDescent="0.35">
      <c r="A179" s="7">
        <v>4</v>
      </c>
      <c r="B179" s="17" t="s">
        <v>199</v>
      </c>
      <c r="C179" s="17"/>
      <c r="D179" s="114" t="s">
        <v>200</v>
      </c>
      <c r="E179" s="114"/>
      <c r="F179" s="114"/>
      <c r="G179" s="20"/>
      <c r="H179" s="20"/>
      <c r="I179" s="20"/>
      <c r="J179" s="20"/>
      <c r="K179" s="21"/>
      <c r="L179" s="7"/>
    </row>
    <row r="180" spans="1:18" x14ac:dyDescent="0.35">
      <c r="A180" s="7">
        <v>6</v>
      </c>
      <c r="B180" s="17" t="s">
        <v>201</v>
      </c>
      <c r="C180" s="17"/>
      <c r="D180" s="115" t="s">
        <v>202</v>
      </c>
      <c r="E180" s="115"/>
      <c r="F180" s="115"/>
      <c r="G180" s="22"/>
      <c r="H180" s="22"/>
      <c r="I180" s="22"/>
      <c r="J180" s="22"/>
      <c r="K180" s="23"/>
      <c r="L180" s="7"/>
    </row>
    <row r="181" spans="1:18" hidden="1" x14ac:dyDescent="0.35">
      <c r="A181" s="7" t="s">
        <v>52</v>
      </c>
    </row>
    <row r="182" spans="1:18" x14ac:dyDescent="0.35">
      <c r="A182" s="7">
        <v>9</v>
      </c>
      <c r="B182" s="24" t="s">
        <v>203</v>
      </c>
      <c r="C182" s="24"/>
      <c r="D182" s="99" t="s">
        <v>204</v>
      </c>
      <c r="E182" s="100"/>
      <c r="F182" s="100"/>
      <c r="G182" s="50" t="s">
        <v>16</v>
      </c>
      <c r="H182" s="26">
        <v>1</v>
      </c>
      <c r="I182" s="26"/>
      <c r="J182" s="27"/>
      <c r="K182" s="28">
        <f>IF(AND(H182= "",I182= ""), 0, ROUND(ROUND(J182, 2) * ROUND(IF(I182="",H182,I182),  3), 2))</f>
        <v>0</v>
      </c>
      <c r="L182" s="7"/>
      <c r="N182" s="29">
        <v>0.2</v>
      </c>
      <c r="R182" s="7">
        <v>1373</v>
      </c>
    </row>
    <row r="183" spans="1:18" hidden="1" x14ac:dyDescent="0.35">
      <c r="A183" s="7" t="s">
        <v>59</v>
      </c>
    </row>
    <row r="184" spans="1:18" hidden="1" x14ac:dyDescent="0.35">
      <c r="A184" s="7" t="s">
        <v>53</v>
      </c>
    </row>
    <row r="185" spans="1:18" x14ac:dyDescent="0.35">
      <c r="A185" s="7">
        <v>6</v>
      </c>
      <c r="B185" s="17" t="s">
        <v>205</v>
      </c>
      <c r="C185" s="17"/>
      <c r="D185" s="115" t="s">
        <v>206</v>
      </c>
      <c r="E185" s="115"/>
      <c r="F185" s="115"/>
      <c r="G185" s="22"/>
      <c r="H185" s="22"/>
      <c r="I185" s="22"/>
      <c r="J185" s="22"/>
      <c r="K185" s="23"/>
      <c r="L185" s="7"/>
    </row>
    <row r="186" spans="1:18" hidden="1" x14ac:dyDescent="0.35">
      <c r="A186" s="7" t="s">
        <v>52</v>
      </c>
    </row>
    <row r="187" spans="1:18" x14ac:dyDescent="0.35">
      <c r="A187" s="7">
        <v>9</v>
      </c>
      <c r="B187" s="24" t="s">
        <v>207</v>
      </c>
      <c r="C187" s="24"/>
      <c r="D187" s="99" t="s">
        <v>208</v>
      </c>
      <c r="E187" s="100"/>
      <c r="F187" s="100"/>
      <c r="G187" s="50" t="s">
        <v>294</v>
      </c>
      <c r="H187" s="26">
        <v>0</v>
      </c>
      <c r="I187" s="26"/>
      <c r="J187" s="27"/>
      <c r="K187" s="28">
        <f>IF(AND(H187= "",I187= ""), 0, ROUND(ROUND(J187, 2) * ROUND(IF(I187="",H187,I187),  3), 2))</f>
        <v>0</v>
      </c>
      <c r="L187" s="7"/>
      <c r="N187" s="29">
        <v>0.2</v>
      </c>
      <c r="R187" s="7">
        <v>1373</v>
      </c>
    </row>
    <row r="188" spans="1:18" hidden="1" x14ac:dyDescent="0.35">
      <c r="A188" s="7" t="s">
        <v>59</v>
      </c>
    </row>
    <row r="189" spans="1:18" hidden="1" x14ac:dyDescent="0.35">
      <c r="A189" s="7" t="s">
        <v>53</v>
      </c>
    </row>
    <row r="190" spans="1:18" hidden="1" x14ac:dyDescent="0.35">
      <c r="A190" s="7" t="s">
        <v>62</v>
      </c>
    </row>
    <row r="191" spans="1:18" x14ac:dyDescent="0.35">
      <c r="A191" s="7" t="s">
        <v>44</v>
      </c>
      <c r="B191" s="25"/>
      <c r="C191" s="25"/>
      <c r="D191" s="101"/>
      <c r="E191" s="101"/>
      <c r="F191" s="101"/>
      <c r="K191" s="25"/>
    </row>
    <row r="192" spans="1:18" x14ac:dyDescent="0.35">
      <c r="B192" s="25"/>
      <c r="C192" s="25"/>
      <c r="D192" s="104" t="s">
        <v>47</v>
      </c>
      <c r="E192" s="105"/>
      <c r="F192" s="105"/>
      <c r="G192" s="102"/>
      <c r="H192" s="102"/>
      <c r="I192" s="102"/>
      <c r="J192" s="102"/>
      <c r="K192" s="103"/>
    </row>
    <row r="193" spans="2:11" x14ac:dyDescent="0.35">
      <c r="B193" s="25"/>
      <c r="C193" s="25"/>
      <c r="D193" s="107"/>
      <c r="E193" s="56"/>
      <c r="F193" s="56"/>
      <c r="G193" s="56"/>
      <c r="H193" s="56"/>
      <c r="I193" s="56"/>
      <c r="J193" s="56"/>
      <c r="K193" s="106"/>
    </row>
    <row r="194" spans="2:11" x14ac:dyDescent="0.35">
      <c r="B194" s="25"/>
      <c r="C194" s="25"/>
      <c r="D194" s="110" t="s">
        <v>209</v>
      </c>
      <c r="E194" s="111"/>
      <c r="F194" s="111"/>
      <c r="G194" s="108">
        <f>SUMIF(L8:L191, IF(L7="","",L7), K8:K191)</f>
        <v>0</v>
      </c>
      <c r="H194" s="108"/>
      <c r="I194" s="108"/>
      <c r="J194" s="108"/>
      <c r="K194" s="109"/>
    </row>
    <row r="195" spans="2:11" x14ac:dyDescent="0.35">
      <c r="B195" s="25"/>
      <c r="C195" s="25"/>
      <c r="D195" s="110" t="s">
        <v>210</v>
      </c>
      <c r="E195" s="111"/>
      <c r="F195" s="111"/>
      <c r="G195" s="108">
        <f>ROUND(SUMIF(L8:L191, IF(L7="","",L7), K8:K191) * 0.2, 2)</f>
        <v>0</v>
      </c>
      <c r="H195" s="108"/>
      <c r="I195" s="108"/>
      <c r="J195" s="108"/>
      <c r="K195" s="109"/>
    </row>
    <row r="196" spans="2:11" x14ac:dyDescent="0.35">
      <c r="B196" s="25"/>
      <c r="C196" s="25"/>
      <c r="D196" s="92" t="s">
        <v>211</v>
      </c>
      <c r="E196" s="93"/>
      <c r="F196" s="93"/>
      <c r="G196" s="90">
        <f>SUM(G194:G195)</f>
        <v>0</v>
      </c>
      <c r="H196" s="90"/>
      <c r="I196" s="90"/>
      <c r="J196" s="90"/>
      <c r="K196" s="91"/>
    </row>
    <row r="197" spans="2:11" ht="31" customHeight="1" x14ac:dyDescent="0.35">
      <c r="B197" s="3"/>
      <c r="C197" s="3"/>
      <c r="D197" s="94" t="s">
        <v>212</v>
      </c>
      <c r="E197" s="94"/>
      <c r="F197" s="94"/>
      <c r="G197" s="94"/>
      <c r="H197" s="94"/>
      <c r="I197" s="94"/>
      <c r="J197" s="94"/>
      <c r="K197" s="94"/>
    </row>
    <row r="199" spans="2:11" x14ac:dyDescent="0.35">
      <c r="D199" s="95" t="s">
        <v>213</v>
      </c>
      <c r="E199" s="95"/>
      <c r="F199" s="95"/>
      <c r="G199" s="95"/>
      <c r="H199" s="95"/>
      <c r="I199" s="95"/>
      <c r="J199" s="95"/>
      <c r="K199" s="95"/>
    </row>
    <row r="200" spans="2:11" x14ac:dyDescent="0.35">
      <c r="D200" s="97" t="s">
        <v>214</v>
      </c>
      <c r="E200" s="98"/>
      <c r="F200" s="98"/>
      <c r="G200" s="96">
        <f>SUMIF(L14:L187, "", K14:K187)</f>
        <v>0</v>
      </c>
      <c r="H200" s="96"/>
      <c r="I200" s="96"/>
      <c r="J200" s="96"/>
      <c r="K200" s="96"/>
    </row>
    <row r="201" spans="2:11" x14ac:dyDescent="0.35">
      <c r="D201" s="87" t="s">
        <v>215</v>
      </c>
      <c r="E201" s="83"/>
      <c r="F201" s="83"/>
      <c r="G201" s="85">
        <f>SUMIF(L14:L16, "", K14:K16)</f>
        <v>0</v>
      </c>
      <c r="H201" s="86"/>
      <c r="I201" s="86"/>
      <c r="J201" s="86"/>
      <c r="K201" s="86"/>
    </row>
    <row r="202" spans="2:11" x14ac:dyDescent="0.35">
      <c r="D202" s="87" t="s">
        <v>216</v>
      </c>
      <c r="E202" s="83"/>
      <c r="F202" s="83"/>
      <c r="G202" s="85">
        <f>0</f>
        <v>0</v>
      </c>
      <c r="H202" s="86"/>
      <c r="I202" s="86"/>
      <c r="J202" s="86"/>
      <c r="K202" s="86"/>
    </row>
    <row r="203" spans="2:11" x14ac:dyDescent="0.35">
      <c r="D203" s="87" t="s">
        <v>217</v>
      </c>
      <c r="E203" s="83"/>
      <c r="F203" s="83"/>
      <c r="G203" s="85">
        <f>SUMIF(L28:L66, "", K28:K66)</f>
        <v>0</v>
      </c>
      <c r="H203" s="86"/>
      <c r="I203" s="86"/>
      <c r="J203" s="86"/>
      <c r="K203" s="86"/>
    </row>
    <row r="204" spans="2:11" x14ac:dyDescent="0.35">
      <c r="D204" s="87" t="s">
        <v>218</v>
      </c>
      <c r="E204" s="83"/>
      <c r="F204" s="83"/>
      <c r="G204" s="85">
        <f>SUMIF(L75:L127, "", K75:K127)</f>
        <v>0</v>
      </c>
      <c r="H204" s="86"/>
      <c r="I204" s="86"/>
      <c r="J204" s="86"/>
      <c r="K204" s="86"/>
    </row>
    <row r="205" spans="2:11" x14ac:dyDescent="0.35">
      <c r="D205" s="87" t="s">
        <v>219</v>
      </c>
      <c r="E205" s="83"/>
      <c r="F205" s="83"/>
      <c r="G205" s="85">
        <f>SUMIF(L136:L174, "", K136:K174)</f>
        <v>0</v>
      </c>
      <c r="H205" s="86"/>
      <c r="I205" s="86"/>
      <c r="J205" s="86"/>
      <c r="K205" s="86"/>
    </row>
    <row r="206" spans="2:11" x14ac:dyDescent="0.35">
      <c r="D206" s="87" t="s">
        <v>220</v>
      </c>
      <c r="E206" s="83"/>
      <c r="F206" s="83"/>
      <c r="G206" s="85">
        <f>SUMIF(L182:L187, "", K182:K187)</f>
        <v>0</v>
      </c>
      <c r="H206" s="86"/>
      <c r="I206" s="86"/>
      <c r="J206" s="86"/>
      <c r="K206" s="86"/>
    </row>
    <row r="207" spans="2:11" x14ac:dyDescent="0.35">
      <c r="D207" s="88" t="s">
        <v>221</v>
      </c>
      <c r="E207" s="89"/>
      <c r="F207" s="89"/>
      <c r="G207" s="35"/>
      <c r="H207" s="35"/>
      <c r="I207" s="35"/>
      <c r="J207" s="35"/>
      <c r="K207" s="36"/>
    </row>
    <row r="208" spans="2:11" x14ac:dyDescent="0.35">
      <c r="D208" s="71"/>
      <c r="E208" s="72"/>
      <c r="F208" s="72"/>
      <c r="G208" s="72"/>
      <c r="H208" s="72"/>
      <c r="I208" s="72"/>
      <c r="J208" s="72"/>
      <c r="K208" s="73"/>
    </row>
    <row r="209" spans="1:11" x14ac:dyDescent="0.35">
      <c r="A209" s="33"/>
      <c r="D209" s="74" t="s">
        <v>209</v>
      </c>
      <c r="E209" s="56"/>
      <c r="F209" s="56"/>
      <c r="G209" s="75">
        <f>SUMIF(L5:L197, IF(L4="","",L4), K5:K197)</f>
        <v>0</v>
      </c>
      <c r="H209" s="76"/>
      <c r="I209" s="76"/>
      <c r="J209" s="76"/>
      <c r="K209" s="77"/>
    </row>
    <row r="210" spans="1:11" x14ac:dyDescent="0.35">
      <c r="A210" s="33"/>
      <c r="D210" s="74" t="s">
        <v>210</v>
      </c>
      <c r="E210" s="56"/>
      <c r="F210" s="56"/>
      <c r="G210" s="75">
        <f>ROUND(SUMIF(L5:L197, IF(L4="","",L4), K5:K197) * 0.2, 2)</f>
        <v>0</v>
      </c>
      <c r="H210" s="76"/>
      <c r="I210" s="76"/>
      <c r="J210" s="76"/>
      <c r="K210" s="77"/>
    </row>
    <row r="211" spans="1:11" x14ac:dyDescent="0.35">
      <c r="D211" s="78" t="s">
        <v>211</v>
      </c>
      <c r="E211" s="79"/>
      <c r="F211" s="79"/>
      <c r="G211" s="80">
        <f>SUM(G209:G210)</f>
        <v>0</v>
      </c>
      <c r="H211" s="81"/>
      <c r="I211" s="81"/>
      <c r="J211" s="81"/>
      <c r="K211" s="82"/>
    </row>
    <row r="212" spans="1:11" x14ac:dyDescent="0.35">
      <c r="D212" s="83"/>
      <c r="E212" s="56"/>
      <c r="F212" s="56"/>
      <c r="G212" s="56"/>
      <c r="H212" s="56"/>
      <c r="I212" s="56"/>
      <c r="J212" s="56"/>
      <c r="K212" s="56"/>
    </row>
    <row r="213" spans="1:11" x14ac:dyDescent="0.35">
      <c r="D213" s="84" t="s">
        <v>222</v>
      </c>
      <c r="E213" s="84"/>
      <c r="F213" s="84"/>
      <c r="G213" s="84"/>
      <c r="H213" s="84"/>
      <c r="I213" s="84"/>
      <c r="J213" s="84"/>
      <c r="K213" s="84"/>
    </row>
    <row r="214" spans="1:11" x14ac:dyDescent="0.35">
      <c r="D214" s="67" t="str">
        <f>IF(Paramètres!AA2&lt;&gt;"",Paramètres!AA2,"")</f>
        <v xml:space="preserve">Zéro euro </v>
      </c>
      <c r="E214" s="67"/>
      <c r="F214" s="67"/>
      <c r="G214" s="67"/>
      <c r="H214" s="67"/>
      <c r="I214" s="67"/>
      <c r="J214" s="67"/>
      <c r="K214" s="67"/>
    </row>
    <row r="215" spans="1:11" x14ac:dyDescent="0.35">
      <c r="D215" s="67"/>
      <c r="E215" s="67"/>
      <c r="F215" s="67"/>
      <c r="G215" s="67"/>
      <c r="H215" s="67"/>
      <c r="I215" s="67"/>
      <c r="J215" s="67"/>
      <c r="K215" s="67"/>
    </row>
    <row r="216" spans="1:11" ht="56.75" customHeight="1" x14ac:dyDescent="0.35">
      <c r="G216" s="68" t="s">
        <v>223</v>
      </c>
      <c r="H216" s="68"/>
      <c r="I216" s="68"/>
      <c r="J216" s="68"/>
      <c r="K216" s="68"/>
    </row>
    <row r="218" spans="1:11" x14ac:dyDescent="0.35">
      <c r="D218" s="56"/>
      <c r="E218" s="56"/>
      <c r="G218" s="69" t="s">
        <v>224</v>
      </c>
      <c r="H218" s="69"/>
      <c r="I218" s="69"/>
      <c r="J218" s="69"/>
      <c r="K218" s="69"/>
    </row>
    <row r="219" spans="1:11" ht="85" customHeight="1" x14ac:dyDescent="0.35">
      <c r="D219" s="56"/>
      <c r="E219" s="56"/>
      <c r="G219" s="69"/>
      <c r="H219" s="69"/>
      <c r="I219" s="69"/>
      <c r="J219" s="69"/>
      <c r="K219" s="69"/>
    </row>
    <row r="220" spans="1:11" x14ac:dyDescent="0.35">
      <c r="D220" s="70"/>
      <c r="E220" s="70"/>
      <c r="F220" s="70"/>
      <c r="G220" s="70"/>
      <c r="H220" s="70"/>
      <c r="I220" s="70"/>
      <c r="J220" s="70"/>
      <c r="K220" s="70"/>
    </row>
  </sheetData>
  <sheetProtection selectLockedCells="1"/>
  <mergeCells count="134">
    <mergeCell ref="D3:F3"/>
    <mergeCell ref="D4:F4"/>
    <mergeCell ref="D7:F7"/>
    <mergeCell ref="D8:F8"/>
    <mergeCell ref="D9:F9"/>
    <mergeCell ref="D12:F12"/>
    <mergeCell ref="D14:F14"/>
    <mergeCell ref="D16:F16"/>
    <mergeCell ref="D20:F20"/>
    <mergeCell ref="D23:F23"/>
    <mergeCell ref="D24:F24"/>
    <mergeCell ref="D26:F26"/>
    <mergeCell ref="D28:F28"/>
    <mergeCell ref="D29:J29"/>
    <mergeCell ref="D31:F31"/>
    <mergeCell ref="D32:J32"/>
    <mergeCell ref="D36:F36"/>
    <mergeCell ref="D39:F39"/>
    <mergeCell ref="D40:F40"/>
    <mergeCell ref="D42:F42"/>
    <mergeCell ref="D43:J43"/>
    <mergeCell ref="D46:F46"/>
    <mergeCell ref="D48:F48"/>
    <mergeCell ref="D49:J49"/>
    <mergeCell ref="D51:F51"/>
    <mergeCell ref="D52:J52"/>
    <mergeCell ref="D55:F55"/>
    <mergeCell ref="D57:F57"/>
    <mergeCell ref="D58:J58"/>
    <mergeCell ref="D60:F60"/>
    <mergeCell ref="D61:J61"/>
    <mergeCell ref="D64:F64"/>
    <mergeCell ref="D66:F66"/>
    <mergeCell ref="D67:J67"/>
    <mergeCell ref="D72:F72"/>
    <mergeCell ref="D73:F73"/>
    <mergeCell ref="D75:F75"/>
    <mergeCell ref="D77:F77"/>
    <mergeCell ref="D80:F80"/>
    <mergeCell ref="D83:F83"/>
    <mergeCell ref="D85:F85"/>
    <mergeCell ref="D87:F87"/>
    <mergeCell ref="D89:F89"/>
    <mergeCell ref="D91:F91"/>
    <mergeCell ref="D94:F94"/>
    <mergeCell ref="D96:F96"/>
    <mergeCell ref="D97:J97"/>
    <mergeCell ref="D100:F100"/>
    <mergeCell ref="D102:F102"/>
    <mergeCell ref="D103:J103"/>
    <mergeCell ref="D105:F105"/>
    <mergeCell ref="D106:J106"/>
    <mergeCell ref="D108:F108"/>
    <mergeCell ref="D109:J109"/>
    <mergeCell ref="D112:F112"/>
    <mergeCell ref="D114:F114"/>
    <mergeCell ref="D115:J115"/>
    <mergeCell ref="D118:F118"/>
    <mergeCell ref="D120:F120"/>
    <mergeCell ref="D121:J121"/>
    <mergeCell ref="D124:F124"/>
    <mergeCell ref="D127:F127"/>
    <mergeCell ref="D128:J128"/>
    <mergeCell ref="D132:F132"/>
    <mergeCell ref="D134:F134"/>
    <mergeCell ref="D136:F136"/>
    <mergeCell ref="D137:J137"/>
    <mergeCell ref="D140:F140"/>
    <mergeCell ref="D142:F142"/>
    <mergeCell ref="D143:J143"/>
    <mergeCell ref="D146:F146"/>
    <mergeCell ref="D148:F148"/>
    <mergeCell ref="D149:J149"/>
    <mergeCell ref="D152:F152"/>
    <mergeCell ref="D154:F154"/>
    <mergeCell ref="D155:J155"/>
    <mergeCell ref="D157:F157"/>
    <mergeCell ref="D160:F160"/>
    <mergeCell ref="D162:F162"/>
    <mergeCell ref="D163:J163"/>
    <mergeCell ref="D166:F166"/>
    <mergeCell ref="D168:F168"/>
    <mergeCell ref="D169:J169"/>
    <mergeCell ref="D172:F172"/>
    <mergeCell ref="D174:F174"/>
    <mergeCell ref="D175:J175"/>
    <mergeCell ref="D179:F179"/>
    <mergeCell ref="D180:F180"/>
    <mergeCell ref="D182:F182"/>
    <mergeCell ref="D185:F185"/>
    <mergeCell ref="D187:F187"/>
    <mergeCell ref="D191:F191"/>
    <mergeCell ref="G192:K192"/>
    <mergeCell ref="D192:F192"/>
    <mergeCell ref="G193:K193"/>
    <mergeCell ref="D193:F193"/>
    <mergeCell ref="G194:K194"/>
    <mergeCell ref="D194:F194"/>
    <mergeCell ref="G195:K195"/>
    <mergeCell ref="D195:F195"/>
    <mergeCell ref="G196:K196"/>
    <mergeCell ref="D196:F196"/>
    <mergeCell ref="D197:K197"/>
    <mergeCell ref="D199:K199"/>
    <mergeCell ref="G200:K200"/>
    <mergeCell ref="D200:F200"/>
    <mergeCell ref="G201:K201"/>
    <mergeCell ref="D201:F201"/>
    <mergeCell ref="G202:K202"/>
    <mergeCell ref="D202:F202"/>
    <mergeCell ref="G203:K203"/>
    <mergeCell ref="D203:F203"/>
    <mergeCell ref="G204:K204"/>
    <mergeCell ref="D204:F204"/>
    <mergeCell ref="G205:K205"/>
    <mergeCell ref="D205:F205"/>
    <mergeCell ref="G206:K206"/>
    <mergeCell ref="D206:F206"/>
    <mergeCell ref="D207:F207"/>
    <mergeCell ref="D214:K214"/>
    <mergeCell ref="D215:K215"/>
    <mergeCell ref="G216:K216"/>
    <mergeCell ref="D218:E219"/>
    <mergeCell ref="G218:K219"/>
    <mergeCell ref="D220:K220"/>
    <mergeCell ref="D208:K208"/>
    <mergeCell ref="D209:F209"/>
    <mergeCell ref="G209:K209"/>
    <mergeCell ref="D210:F210"/>
    <mergeCell ref="G210:K210"/>
    <mergeCell ref="D211:F211"/>
    <mergeCell ref="G211:K211"/>
    <mergeCell ref="D212:K212"/>
    <mergeCell ref="D213:K21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&amp;LRÉNOVATION CAF LOIRE ATLANTIQUE
22 rue de Malville - 44937 NANTES CEDEX 9&amp;RDPGF - Lot n°4 MENUISERIES INTERIEURES - MOBILIER 
DCE - Edition du 31/10/2025</oddHeader>
    <oddFooter>&amp;CEdition du 31/10/2025&amp;RPage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34" t="s">
        <v>225</v>
      </c>
      <c r="AA1" s="7">
        <f>IF(DPGF!G211&lt;&gt;"",DPGF!G211,"0")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38" t="s">
        <v>226</v>
      </c>
      <c r="B3" s="37" t="s">
        <v>227</v>
      </c>
      <c r="C3" s="119" t="s">
        <v>252</v>
      </c>
      <c r="D3" s="119"/>
      <c r="E3" s="119"/>
      <c r="F3" s="119"/>
      <c r="G3" s="119"/>
      <c r="H3" s="119"/>
      <c r="I3" s="119"/>
      <c r="J3" s="119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38" t="s">
        <v>228</v>
      </c>
      <c r="B5" s="37" t="s">
        <v>229</v>
      </c>
      <c r="C5" s="119" t="s">
        <v>253</v>
      </c>
      <c r="D5" s="119"/>
      <c r="E5" s="119"/>
      <c r="F5" s="119"/>
      <c r="G5" s="119"/>
      <c r="H5" s="119"/>
      <c r="I5" s="119"/>
      <c r="J5" s="119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38" t="s">
        <v>238</v>
      </c>
      <c r="B7" s="37" t="s">
        <v>239</v>
      </c>
      <c r="C7" s="39"/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38" t="s">
        <v>240</v>
      </c>
      <c r="B9" s="37" t="s">
        <v>241</v>
      </c>
      <c r="C9" s="39" t="s">
        <v>42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38" t="s">
        <v>230</v>
      </c>
      <c r="B11" s="37" t="s">
        <v>231</v>
      </c>
      <c r="C11" s="119" t="s">
        <v>43</v>
      </c>
      <c r="D11" s="119"/>
      <c r="E11" s="119"/>
      <c r="F11" s="119"/>
      <c r="G11" s="119"/>
      <c r="H11" s="119"/>
      <c r="I11" s="119"/>
      <c r="J11" s="119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38" t="s">
        <v>242</v>
      </c>
      <c r="B13" s="37" t="s">
        <v>243</v>
      </c>
      <c r="C13" s="39" t="s">
        <v>254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38" t="s">
        <v>244</v>
      </c>
      <c r="B15" s="37" t="s">
        <v>245</v>
      </c>
      <c r="C15" s="39" t="s">
        <v>255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38" t="s">
        <v>246</v>
      </c>
      <c r="B17" s="37" t="s">
        <v>247</v>
      </c>
      <c r="C17" s="39" t="s">
        <v>256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40">
        <v>0.2</v>
      </c>
      <c r="E19" s="41" t="s">
        <v>248</v>
      </c>
      <c r="AA19" s="7">
        <f>INT((AA5-AA18*100)/10)</f>
        <v>0</v>
      </c>
    </row>
    <row r="20" spans="1:27" ht="12.75" customHeight="1" x14ac:dyDescent="0.35">
      <c r="C20" s="42">
        <v>5.5E-2</v>
      </c>
      <c r="E20" s="41" t="s">
        <v>249</v>
      </c>
      <c r="AA20" s="7">
        <f>AA5-AA18*100-AA19*10</f>
        <v>0</v>
      </c>
    </row>
    <row r="21" spans="1:27" ht="12.75" customHeight="1" x14ac:dyDescent="0.35">
      <c r="C21" s="42">
        <v>0</v>
      </c>
      <c r="E21" s="41" t="s">
        <v>250</v>
      </c>
      <c r="AA21" s="7">
        <f>INT(AA6/10)</f>
        <v>0</v>
      </c>
    </row>
    <row r="22" spans="1:27" ht="12.75" customHeight="1" x14ac:dyDescent="0.35">
      <c r="C22" s="43">
        <v>0</v>
      </c>
      <c r="E22" s="41" t="s">
        <v>251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38" t="s">
        <v>232</v>
      </c>
      <c r="B24" s="37" t="s">
        <v>233</v>
      </c>
      <c r="C24" s="119" t="s">
        <v>257</v>
      </c>
      <c r="D24" s="119"/>
      <c r="E24" s="119"/>
      <c r="F24" s="119"/>
      <c r="G24" s="119"/>
      <c r="H24" s="119"/>
      <c r="I24" s="119"/>
      <c r="J24" s="119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38" t="s">
        <v>234</v>
      </c>
      <c r="B26" s="37" t="s">
        <v>235</v>
      </c>
      <c r="C26" s="119" t="s">
        <v>258</v>
      </c>
      <c r="D26" s="119"/>
      <c r="E26" s="119"/>
      <c r="F26" s="119"/>
      <c r="G26" s="119"/>
      <c r="H26" s="119"/>
      <c r="I26" s="119"/>
      <c r="J26" s="119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38" t="s">
        <v>236</v>
      </c>
      <c r="B28" s="37" t="s">
        <v>237</v>
      </c>
      <c r="C28" s="119"/>
      <c r="D28" s="119"/>
      <c r="E28" s="119"/>
      <c r="F28" s="119"/>
      <c r="G28" s="119"/>
      <c r="H28" s="119"/>
      <c r="I28" s="119"/>
      <c r="J28" s="11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259</v>
      </c>
      <c r="B1" s="7" t="s">
        <v>260</v>
      </c>
    </row>
    <row r="2" spans="1:3" x14ac:dyDescent="0.35">
      <c r="A2" s="7" t="s">
        <v>261</v>
      </c>
      <c r="B2" s="7" t="s">
        <v>252</v>
      </c>
    </row>
    <row r="3" spans="1:3" x14ac:dyDescent="0.35">
      <c r="A3" s="7" t="s">
        <v>262</v>
      </c>
      <c r="B3" s="7">
        <v>1</v>
      </c>
    </row>
    <row r="4" spans="1:3" x14ac:dyDescent="0.35">
      <c r="A4" s="7" t="s">
        <v>263</v>
      </c>
      <c r="B4" s="7">
        <v>0</v>
      </c>
    </row>
    <row r="5" spans="1:3" x14ac:dyDescent="0.35">
      <c r="A5" s="7" t="s">
        <v>264</v>
      </c>
      <c r="B5" s="7">
        <v>0</v>
      </c>
    </row>
    <row r="6" spans="1:3" x14ac:dyDescent="0.35">
      <c r="A6" s="7" t="s">
        <v>265</v>
      </c>
      <c r="B6" s="7">
        <v>1</v>
      </c>
    </row>
    <row r="7" spans="1:3" x14ac:dyDescent="0.35">
      <c r="A7" s="7" t="s">
        <v>266</v>
      </c>
      <c r="B7" s="7">
        <v>1</v>
      </c>
    </row>
    <row r="8" spans="1:3" x14ac:dyDescent="0.35">
      <c r="A8" s="7" t="s">
        <v>267</v>
      </c>
      <c r="B8" s="7">
        <v>0</v>
      </c>
    </row>
    <row r="9" spans="1:3" x14ac:dyDescent="0.35">
      <c r="A9" s="7" t="s">
        <v>268</v>
      </c>
      <c r="B9" s="7">
        <v>0</v>
      </c>
    </row>
    <row r="10" spans="1:3" x14ac:dyDescent="0.35">
      <c r="A10" s="7" t="s">
        <v>269</v>
      </c>
      <c r="C10" s="7" t="s">
        <v>270</v>
      </c>
    </row>
    <row r="11" spans="1:3" x14ac:dyDescent="0.35">
      <c r="A11" s="7" t="s">
        <v>271</v>
      </c>
      <c r="B11" s="7">
        <v>0</v>
      </c>
    </row>
    <row r="12" spans="1:3" x14ac:dyDescent="0.35">
      <c r="A12" s="7" t="s">
        <v>272</v>
      </c>
      <c r="B12" s="7" t="s">
        <v>273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6.7265625" customWidth="1"/>
    <col min="2" max="2" width="35" customWidth="1"/>
    <col min="3" max="10" width="11.453125" customWidth="1"/>
  </cols>
  <sheetData>
    <row r="2" spans="1:10" ht="12.75" customHeight="1" x14ac:dyDescent="0.35">
      <c r="B2" s="122" t="s">
        <v>274</v>
      </c>
      <c r="C2" s="122"/>
      <c r="D2" s="122"/>
      <c r="E2" s="122"/>
      <c r="F2" s="122"/>
      <c r="G2" s="122"/>
      <c r="H2" s="122"/>
      <c r="I2" s="122"/>
      <c r="J2" s="122"/>
    </row>
    <row r="4" spans="1:10" ht="12.75" customHeight="1" x14ac:dyDescent="0.35">
      <c r="A4" s="38" t="s">
        <v>226</v>
      </c>
      <c r="B4" s="37" t="s">
        <v>275</v>
      </c>
      <c r="C4" s="121"/>
      <c r="D4" s="121"/>
      <c r="E4" s="121"/>
      <c r="F4" s="121"/>
      <c r="G4" s="121"/>
      <c r="H4" s="121"/>
      <c r="I4" s="121"/>
      <c r="J4" s="121"/>
    </row>
    <row r="6" spans="1:10" ht="12.75" customHeight="1" x14ac:dyDescent="0.35">
      <c r="A6" s="38" t="s">
        <v>228</v>
      </c>
      <c r="B6" s="37" t="s">
        <v>276</v>
      </c>
      <c r="C6" s="121"/>
      <c r="D6" s="121"/>
      <c r="E6" s="121"/>
      <c r="F6" s="121"/>
      <c r="G6" s="121"/>
      <c r="H6" s="121"/>
      <c r="I6" s="121"/>
      <c r="J6" s="121"/>
    </row>
    <row r="8" spans="1:10" ht="12.75" customHeight="1" x14ac:dyDescent="0.35">
      <c r="A8" s="38" t="s">
        <v>238</v>
      </c>
      <c r="B8" s="37" t="s">
        <v>277</v>
      </c>
      <c r="C8" s="121"/>
      <c r="D8" s="121"/>
      <c r="E8" s="121"/>
      <c r="F8" s="121"/>
      <c r="G8" s="121"/>
      <c r="H8" s="121"/>
      <c r="I8" s="121"/>
      <c r="J8" s="121"/>
    </row>
    <row r="10" spans="1:10" ht="12.75" customHeight="1" x14ac:dyDescent="0.35">
      <c r="A10" s="38" t="s">
        <v>240</v>
      </c>
      <c r="B10" s="37" t="s">
        <v>278</v>
      </c>
      <c r="C10" s="123"/>
      <c r="D10" s="123"/>
      <c r="E10" s="123"/>
      <c r="F10" s="123"/>
      <c r="G10" s="123"/>
      <c r="H10" s="123"/>
      <c r="I10" s="123"/>
      <c r="J10" s="123"/>
    </row>
    <row r="12" spans="1:10" ht="12.75" customHeight="1" x14ac:dyDescent="0.35">
      <c r="A12" s="38" t="s">
        <v>230</v>
      </c>
      <c r="B12" s="37" t="s">
        <v>279</v>
      </c>
      <c r="C12" s="121"/>
      <c r="D12" s="121"/>
      <c r="E12" s="121"/>
      <c r="F12" s="121"/>
      <c r="G12" s="121"/>
      <c r="H12" s="121"/>
      <c r="I12" s="121"/>
      <c r="J12" s="121"/>
    </row>
    <row r="14" spans="1:10" ht="12.75" customHeight="1" x14ac:dyDescent="0.35">
      <c r="A14" s="38" t="s">
        <v>242</v>
      </c>
      <c r="B14" s="37" t="s">
        <v>280</v>
      </c>
      <c r="C14" s="121"/>
      <c r="D14" s="121"/>
      <c r="E14" s="121"/>
      <c r="F14" s="121"/>
      <c r="G14" s="121"/>
      <c r="H14" s="121"/>
      <c r="I14" s="121"/>
      <c r="J14" s="121"/>
    </row>
    <row r="16" spans="1:10" ht="12.75" customHeight="1" x14ac:dyDescent="0.35">
      <c r="A16" s="38" t="s">
        <v>244</v>
      </c>
      <c r="B16" s="37" t="s">
        <v>281</v>
      </c>
      <c r="C16" s="121"/>
      <c r="D16" s="121"/>
      <c r="E16" s="121"/>
      <c r="F16" s="121"/>
      <c r="G16" s="121"/>
      <c r="H16" s="121"/>
      <c r="I16" s="121"/>
      <c r="J16" s="121"/>
    </row>
    <row r="18" spans="1:10" ht="12.75" customHeight="1" x14ac:dyDescent="0.35">
      <c r="A18" s="38" t="s">
        <v>246</v>
      </c>
      <c r="B18" s="37" t="s">
        <v>282</v>
      </c>
      <c r="C18" s="120"/>
      <c r="D18" s="120"/>
      <c r="E18" s="120"/>
      <c r="F18" s="120"/>
      <c r="G18" s="120"/>
      <c r="H18" s="120"/>
      <c r="I18" s="120"/>
      <c r="J18" s="120"/>
    </row>
    <row r="20" spans="1:10" ht="12.75" customHeight="1" x14ac:dyDescent="0.35">
      <c r="A20" s="38" t="s">
        <v>283</v>
      </c>
      <c r="B20" s="37" t="s">
        <v>284</v>
      </c>
      <c r="C20" s="120"/>
      <c r="D20" s="120"/>
      <c r="E20" s="120"/>
      <c r="F20" s="120"/>
      <c r="G20" s="120"/>
      <c r="H20" s="120"/>
      <c r="I20" s="120"/>
      <c r="J20" s="120"/>
    </row>
    <row r="22" spans="1:10" ht="12.75" customHeight="1" x14ac:dyDescent="0.35">
      <c r="A22" s="38" t="s">
        <v>232</v>
      </c>
      <c r="B22" s="37" t="s">
        <v>285</v>
      </c>
      <c r="C22" s="120"/>
      <c r="D22" s="120"/>
      <c r="E22" s="120"/>
      <c r="F22" s="120"/>
      <c r="G22" s="120"/>
      <c r="H22" s="120"/>
      <c r="I22" s="120"/>
      <c r="J22" s="120"/>
    </row>
    <row r="24" spans="1:10" ht="12.75" customHeight="1" x14ac:dyDescent="0.35">
      <c r="A24" s="38" t="s">
        <v>234</v>
      </c>
      <c r="B24" s="37" t="s">
        <v>286</v>
      </c>
      <c r="C24" s="121"/>
      <c r="D24" s="121"/>
      <c r="E24" s="121"/>
      <c r="F24" s="121"/>
      <c r="G24" s="121"/>
      <c r="H24" s="121"/>
      <c r="I24" s="121"/>
      <c r="J24" s="121"/>
    </row>
    <row r="28" spans="1:10" ht="60" customHeight="1" x14ac:dyDescent="0.35">
      <c r="A28" s="38" t="s">
        <v>236</v>
      </c>
      <c r="B28" s="37" t="s">
        <v>287</v>
      </c>
      <c r="C28" s="121"/>
      <c r="D28" s="121"/>
      <c r="E28" s="121"/>
      <c r="F28" s="121"/>
      <c r="G28" s="121"/>
      <c r="H28" s="121"/>
      <c r="I28" s="121"/>
      <c r="J28" s="121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6.7265625" customWidth="1"/>
    <col min="2" max="2" width="68.1796875" customWidth="1"/>
    <col min="3" max="6" width="15.54296875" customWidth="1"/>
  </cols>
  <sheetData>
    <row r="2" spans="2:6" ht="16.25" customHeight="1" x14ac:dyDescent="0.35">
      <c r="B2" s="124" t="s">
        <v>288</v>
      </c>
      <c r="C2" s="124"/>
      <c r="D2" s="124"/>
      <c r="E2" s="124"/>
      <c r="F2" s="124"/>
    </row>
    <row r="4" spans="2:6" ht="12.75" customHeight="1" x14ac:dyDescent="0.35">
      <c r="B4" s="44" t="s">
        <v>289</v>
      </c>
      <c r="C4" s="44" t="s">
        <v>58</v>
      </c>
      <c r="D4" s="44" t="s">
        <v>290</v>
      </c>
      <c r="E4" s="44" t="s">
        <v>291</v>
      </c>
      <c r="F4" s="44" t="s">
        <v>292</v>
      </c>
    </row>
    <row r="6" spans="2:6" ht="12.75" customHeight="1" x14ac:dyDescent="0.35">
      <c r="B6" s="45"/>
      <c r="C6" s="46"/>
      <c r="D6" s="47"/>
      <c r="E6" s="48"/>
      <c r="F6" s="49" t="str">
        <f>IF(AND(E6= "",D6= ""), "", ROUND(ROUND(E6, 2) * ROUND(D6, 3), 2))</f>
        <v/>
      </c>
    </row>
    <row r="8" spans="2:6" ht="12.75" customHeight="1" x14ac:dyDescent="0.35">
      <c r="B8" s="45"/>
      <c r="C8" s="46"/>
      <c r="D8" s="47"/>
      <c r="E8" s="48"/>
      <c r="F8" s="49" t="str">
        <f>IF(AND(E8= "",D8= ""), "", ROUND(ROUND(E8, 2) * ROUND(D8, 3), 2))</f>
        <v/>
      </c>
    </row>
    <row r="10" spans="2:6" ht="12.75" customHeight="1" x14ac:dyDescent="0.35">
      <c r="B10" s="45"/>
      <c r="C10" s="46"/>
      <c r="D10" s="47"/>
      <c r="E10" s="48"/>
      <c r="F10" s="49" t="str">
        <f>IF(AND(E10= "",D10= ""), "", ROUND(ROUND(E10, 2) * ROUND(D10, 3), 2))</f>
        <v/>
      </c>
    </row>
    <row r="12" spans="2:6" ht="12.75" customHeight="1" x14ac:dyDescent="0.35">
      <c r="B12" s="45"/>
      <c r="C12" s="46"/>
      <c r="D12" s="47"/>
      <c r="E12" s="48"/>
      <c r="F12" s="49" t="str">
        <f>IF(AND(E12= "",D12= ""), "", ROUND(ROUND(E12, 2) * ROUND(D12, 3), 2))</f>
        <v/>
      </c>
    </row>
    <row r="14" spans="2:6" ht="12.75" customHeight="1" x14ac:dyDescent="0.35">
      <c r="B14" s="45"/>
      <c r="C14" s="46"/>
      <c r="D14" s="47"/>
      <c r="E14" s="48"/>
      <c r="F14" s="49" t="str">
        <f>IF(AND(E14= "",D14= ""), "", ROUND(ROUND(E14, 2) * ROUND(D14, 3), 2))</f>
        <v/>
      </c>
    </row>
    <row r="16" spans="2:6" ht="12.75" customHeight="1" x14ac:dyDescent="0.35">
      <c r="B16" s="45"/>
      <c r="C16" s="46"/>
      <c r="D16" s="47"/>
      <c r="E16" s="48"/>
      <c r="F16" s="49" t="str">
        <f>IF(AND(E16= "",D16= ""), "", ROUND(ROUND(E16, 2) * ROUND(D16, 3), 2))</f>
        <v/>
      </c>
    </row>
    <row r="18" spans="2:6" ht="12.75" customHeight="1" x14ac:dyDescent="0.35">
      <c r="B18" s="45"/>
      <c r="C18" s="46"/>
      <c r="D18" s="47"/>
      <c r="E18" s="48"/>
      <c r="F18" s="49" t="str">
        <f>IF(AND(E18= "",D18= ""), "", ROUND(ROUND(E18, 2) * ROUND(D18, 3), 2))</f>
        <v/>
      </c>
    </row>
    <row r="20" spans="2:6" ht="12.75" customHeight="1" x14ac:dyDescent="0.35">
      <c r="B20" s="45"/>
      <c r="C20" s="46"/>
      <c r="D20" s="47"/>
      <c r="E20" s="48"/>
      <c r="F20" s="49" t="str">
        <f>IF(AND(E20= "",D20= ""), "", ROUND(ROUND(E20, 2) * ROUND(D20, 3), 2))</f>
        <v/>
      </c>
    </row>
    <row r="22" spans="2:6" ht="12.75" customHeight="1" x14ac:dyDescent="0.35">
      <c r="B22" s="45"/>
      <c r="C22" s="46"/>
      <c r="D22" s="47"/>
      <c r="E22" s="48"/>
      <c r="F22" s="49" t="str">
        <f>IF(AND(E22= "",D22= ""), "", ROUND(ROUND(E22, 2) * ROUND(D22, 3), 2))</f>
        <v/>
      </c>
    </row>
    <row r="24" spans="2:6" ht="12.75" customHeight="1" x14ac:dyDescent="0.35">
      <c r="B24" s="45"/>
      <c r="C24" s="46"/>
      <c r="D24" s="47"/>
      <c r="E24" s="48"/>
      <c r="F24" s="49" t="str">
        <f>IF(AND(E24= "",D24= ""), "", ROUND(ROUND(E24, 2) * ROUND(D24, 3), 2))</f>
        <v/>
      </c>
    </row>
    <row r="26" spans="2:6" ht="12.75" customHeight="1" x14ac:dyDescent="0.35">
      <c r="B26" s="45"/>
      <c r="C26" s="46"/>
      <c r="D26" s="47"/>
      <c r="E26" s="48"/>
      <c r="F26" s="49" t="str">
        <f>IF(AND(E26= "",D26= ""), "", ROUND(ROUND(E26, 2) * ROUND(D26, 3), 2))</f>
        <v/>
      </c>
    </row>
    <row r="28" spans="2:6" ht="12.75" customHeight="1" x14ac:dyDescent="0.35">
      <c r="B28" s="45"/>
      <c r="C28" s="46"/>
      <c r="D28" s="47"/>
      <c r="E28" s="48"/>
      <c r="F28" s="49" t="str">
        <f>IF(AND(E28= "",D28= ""), "", ROUND(ROUND(E28, 2) * ROUND(D28, 3), 2))</f>
        <v/>
      </c>
    </row>
    <row r="30" spans="2:6" ht="12.75" customHeight="1" x14ac:dyDescent="0.35">
      <c r="B30" s="45"/>
      <c r="C30" s="46"/>
      <c r="D30" s="47"/>
      <c r="E30" s="48"/>
      <c r="F30" s="49" t="str">
        <f>IF(AND(E30= "",D30= ""), "", ROUND(ROUND(E30, 2) * ROUND(D30, 3), 2))</f>
        <v/>
      </c>
    </row>
    <row r="32" spans="2:6" ht="12.75" customHeight="1" x14ac:dyDescent="0.35">
      <c r="B32" s="45"/>
      <c r="C32" s="46"/>
      <c r="D32" s="47"/>
      <c r="E32" s="48"/>
      <c r="F32" s="49" t="str">
        <f>IF(AND(E32= "",D32= ""), "", ROUND(ROUND(E32, 2) * ROUND(D32, 3), 2))</f>
        <v/>
      </c>
    </row>
    <row r="34" spans="2:6" ht="12.75" customHeight="1" x14ac:dyDescent="0.35">
      <c r="B34" s="45"/>
      <c r="C34" s="46"/>
      <c r="D34" s="47"/>
      <c r="E34" s="48"/>
      <c r="F34" s="49" t="str">
        <f>IF(AND(E34= "",D34= ""), "", ROUND(ROUND(E34, 2) * ROUND(D34, 3), 2))</f>
        <v/>
      </c>
    </row>
    <row r="36" spans="2:6" ht="12.75" customHeight="1" x14ac:dyDescent="0.35">
      <c r="B36" s="45"/>
      <c r="C36" s="46"/>
      <c r="D36" s="47"/>
      <c r="E36" s="48"/>
      <c r="F36" s="49" t="str">
        <f>IF(AND(E36= "",D36= ""), "", ROUND(ROUND(E36, 2) * ROUND(D36, 3), 2))</f>
        <v/>
      </c>
    </row>
    <row r="38" spans="2:6" ht="12.75" customHeight="1" x14ac:dyDescent="0.35">
      <c r="B38" s="45"/>
      <c r="C38" s="46"/>
      <c r="D38" s="47"/>
      <c r="E38" s="48"/>
      <c r="F38" s="49" t="str">
        <f>IF(AND(E38= "",D38= ""), "", ROUND(ROUND(E38, 2) * ROUND(D38, 3), 2))</f>
        <v/>
      </c>
    </row>
    <row r="40" spans="2:6" ht="12.75" customHeight="1" x14ac:dyDescent="0.35">
      <c r="B40" s="45"/>
      <c r="C40" s="46"/>
      <c r="D40" s="47"/>
      <c r="E40" s="48"/>
      <c r="F40" s="49" t="str">
        <f>IF(AND(E40= "",D40= ""), "", ROUND(ROUND(E40, 2) * ROUND(D40, 3), 2))</f>
        <v/>
      </c>
    </row>
    <row r="42" spans="2:6" ht="12.75" customHeight="1" x14ac:dyDescent="0.35">
      <c r="B42" s="45"/>
      <c r="C42" s="46"/>
      <c r="D42" s="47"/>
      <c r="E42" s="48"/>
      <c r="F42" s="49" t="str">
        <f>IF(AND(E42= "",D42= ""), "", ROUND(ROUND(E42, 2) * ROUND(D42, 3), 2))</f>
        <v/>
      </c>
    </row>
    <row r="44" spans="2:6" ht="12.75" customHeight="1" x14ac:dyDescent="0.35">
      <c r="B44" s="45"/>
      <c r="C44" s="46"/>
      <c r="D44" s="47"/>
      <c r="E44" s="48"/>
      <c r="F44" s="49" t="str">
        <f>IF(AND(E44= "",D44= ""), "", ROUND(ROUND(E44, 2) * ROUND(D44, 3), 2))</f>
        <v/>
      </c>
    </row>
    <row r="46" spans="2:6" ht="12.75" customHeight="1" x14ac:dyDescent="0.35">
      <c r="B46" s="45"/>
      <c r="C46" s="46"/>
      <c r="D46" s="47"/>
      <c r="E46" s="48"/>
      <c r="F46" s="49" t="str">
        <f>IF(AND(E46= "",D46= ""), "", ROUND(ROUND(E46, 2) * ROUND(D46, 3), 2))</f>
        <v/>
      </c>
    </row>
    <row r="48" spans="2:6" ht="12.75" customHeight="1" x14ac:dyDescent="0.35">
      <c r="B48" s="45"/>
      <c r="C48" s="46"/>
      <c r="D48" s="47"/>
      <c r="E48" s="48"/>
      <c r="F48" s="49" t="str">
        <f>IF(AND(E48= "",D48= ""), "", ROUND(ROUND(E48, 2) * ROUND(D48, 3), 2))</f>
        <v/>
      </c>
    </row>
    <row r="50" spans="2:6" ht="12.75" customHeight="1" x14ac:dyDescent="0.35">
      <c r="B50" s="45"/>
      <c r="C50" s="46"/>
      <c r="D50" s="47"/>
      <c r="E50" s="48"/>
      <c r="F50" s="49" t="str">
        <f>IF(AND(E50= "",D50= ""), "", ROUND(ROUND(E50, 2) * ROUND(D50, 3), 2))</f>
        <v/>
      </c>
    </row>
    <row r="52" spans="2:6" ht="12.75" customHeight="1" x14ac:dyDescent="0.35">
      <c r="B52" s="45"/>
      <c r="C52" s="46"/>
      <c r="D52" s="47"/>
      <c r="E52" s="48"/>
      <c r="F52" s="49" t="str">
        <f>IF(AND(E52= "",D52= ""), "", ROUND(ROUND(E52, 2) * ROUND(D52, 3), 2))</f>
        <v/>
      </c>
    </row>
    <row r="54" spans="2:6" ht="12.75" customHeight="1" x14ac:dyDescent="0.35">
      <c r="B54" s="45"/>
      <c r="C54" s="46"/>
      <c r="D54" s="47"/>
      <c r="E54" s="48"/>
      <c r="F54" s="49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Jean-Damien BRAULT</dc:creator>
  <cp:lastModifiedBy>Jean-Damien  BRAULT</cp:lastModifiedBy>
  <dcterms:created xsi:type="dcterms:W3CDTF">2025-10-30T09:53:57Z</dcterms:created>
  <dcterms:modified xsi:type="dcterms:W3CDTF">2025-10-30T10:16:12Z</dcterms:modified>
</cp:coreProperties>
</file>